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f-srv01\users\Curtis\Documents\Rose Pest Control\NPMA\Business Development Committee\Forms-Checklists\"/>
    </mc:Choice>
  </mc:AlternateContent>
  <xr:revisionPtr revIDLastSave="0" documentId="13_ncr:1_{3B2A612E-8120-474C-B108-2163E23F95BC}" xr6:coauthVersionLast="47" xr6:coauthVersionMax="47" xr10:uidLastSave="{00000000-0000-0000-0000-000000000000}"/>
  <bookViews>
    <workbookView xWindow="-120" yWindow="-120" windowWidth="29040" windowHeight="15840" tabRatio="738" xr2:uid="{00000000-000D-0000-FFFF-FFFF00000000}"/>
  </bookViews>
  <sheets>
    <sheet name="Branch-Business" sheetId="9" r:id="rId1"/>
    <sheet name="AR" sheetId="21" r:id="rId2"/>
  </sheets>
  <calcPr calcId="18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5" i="9" l="1"/>
  <c r="V104" i="9"/>
  <c r="V103" i="9"/>
  <c r="V102" i="9"/>
  <c r="V101" i="9"/>
  <c r="V100" i="9"/>
  <c r="V99" i="9"/>
  <c r="V98" i="9"/>
  <c r="V97" i="9"/>
  <c r="V96" i="9"/>
  <c r="V95" i="9"/>
  <c r="V94" i="9"/>
  <c r="V93" i="9"/>
  <c r="V92" i="9"/>
  <c r="V91" i="9"/>
  <c r="V90" i="9"/>
  <c r="V89" i="9"/>
  <c r="V88" i="9"/>
  <c r="V87" i="9"/>
  <c r="V86" i="9"/>
  <c r="V85" i="9"/>
  <c r="V84" i="9"/>
  <c r="V83" i="9"/>
  <c r="V82" i="9"/>
  <c r="V81" i="9"/>
  <c r="V80" i="9"/>
  <c r="V79" i="9"/>
  <c r="V78" i="9"/>
  <c r="V77" i="9"/>
  <c r="V76" i="9"/>
  <c r="V75" i="9"/>
  <c r="V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K74" i="9"/>
  <c r="P106" i="9" l="1"/>
  <c r="K50" i="9" l="1"/>
  <c r="K62" i="9" s="1"/>
  <c r="H62" i="9"/>
  <c r="I62" i="9" l="1"/>
  <c r="J62" i="9"/>
  <c r="T106" i="9" l="1"/>
  <c r="T109" i="9" s="1"/>
  <c r="N17" i="9" l="1"/>
  <c r="H106" i="9"/>
  <c r="H109" i="9" s="1"/>
  <c r="G37" i="9" l="1"/>
  <c r="R23" i="9" l="1"/>
  <c r="M106" i="9" l="1"/>
  <c r="N106" i="9"/>
  <c r="O106" i="9"/>
  <c r="P109" i="9"/>
  <c r="Q106" i="9"/>
  <c r="Q109" i="9" s="1"/>
  <c r="N19" i="9" l="1"/>
  <c r="N15" i="9" l="1"/>
  <c r="O50" i="9" l="1"/>
  <c r="L30" i="9" l="1"/>
  <c r="V106" i="9" l="1"/>
  <c r="N20" i="9" l="1"/>
  <c r="Q23" i="9" l="1"/>
  <c r="U106" i="9" l="1"/>
  <c r="S106" i="9"/>
  <c r="R106" i="9"/>
  <c r="G40" i="9"/>
  <c r="G30" i="9"/>
  <c r="G31" i="9"/>
  <c r="G33" i="9"/>
  <c r="G32" i="9"/>
  <c r="C106" i="9"/>
  <c r="C13" i="9" s="1"/>
  <c r="D106" i="9"/>
  <c r="C11" i="9" s="1"/>
  <c r="E106" i="9"/>
  <c r="C10" i="9" s="1"/>
  <c r="F106" i="9"/>
  <c r="G106" i="9"/>
  <c r="C15" i="9"/>
  <c r="J106" i="9"/>
  <c r="B106" i="9"/>
  <c r="C12" i="9" s="1"/>
  <c r="C20" i="9" l="1"/>
  <c r="S20" i="9" s="1"/>
  <c r="F109" i="9"/>
  <c r="C16" i="9"/>
  <c r="G109" i="9"/>
  <c r="G35" i="9"/>
  <c r="S109" i="9"/>
  <c r="G36" i="9"/>
  <c r="R109" i="9"/>
  <c r="G39" i="9"/>
  <c r="U109" i="9"/>
  <c r="C19" i="9"/>
  <c r="S19" i="9" s="1"/>
  <c r="J109" i="9"/>
  <c r="S10" i="9"/>
  <c r="N109" i="9"/>
  <c r="M109" i="9"/>
  <c r="O109" i="9"/>
  <c r="E109" i="9"/>
  <c r="D109" i="9"/>
  <c r="S11" i="9"/>
  <c r="B109" i="9"/>
  <c r="S12" i="9"/>
  <c r="S13" i="9"/>
  <c r="C109" i="9"/>
  <c r="O62" i="9" l="1"/>
  <c r="M30" i="9" l="1"/>
  <c r="N30" i="9"/>
  <c r="O30" i="9"/>
  <c r="P30" i="9"/>
  <c r="Q30" i="9"/>
  <c r="S30" i="9" l="1"/>
  <c r="R30" i="9"/>
  <c r="M31" i="9" s="1"/>
  <c r="R31" i="9" l="1"/>
  <c r="P31" i="9"/>
  <c r="O31" i="9"/>
  <c r="Q31" i="9"/>
  <c r="N31" i="9"/>
  <c r="H42" i="9" l="1"/>
  <c r="N12" i="9" l="1"/>
  <c r="N16" i="9"/>
  <c r="N13" i="9"/>
  <c r="N10" i="9" l="1"/>
  <c r="S50" i="9" l="1"/>
  <c r="S62" i="9" l="1"/>
  <c r="S15" i="9" l="1"/>
  <c r="D62" i="9" l="1"/>
  <c r="C62" i="9"/>
  <c r="D42" i="9"/>
  <c r="C42" i="9"/>
  <c r="D28" i="9"/>
  <c r="C28" i="9"/>
  <c r="L23" i="9"/>
  <c r="K23" i="9"/>
  <c r="J23" i="9"/>
  <c r="I23" i="9"/>
  <c r="D23" i="9"/>
  <c r="I41" i="9"/>
  <c r="H15" i="9"/>
  <c r="F4" i="9"/>
  <c r="J40" i="9" l="1"/>
  <c r="J39" i="9"/>
  <c r="J30" i="9"/>
  <c r="J36" i="9"/>
  <c r="J35" i="9"/>
  <c r="J33" i="9"/>
  <c r="J32" i="9"/>
  <c r="J31" i="9"/>
  <c r="I36" i="9"/>
  <c r="S16" i="9"/>
  <c r="E11" i="9"/>
  <c r="I32" i="9"/>
  <c r="I31" i="9"/>
  <c r="I35" i="9"/>
  <c r="I40" i="9"/>
  <c r="I33" i="9"/>
  <c r="E62" i="9"/>
  <c r="N23" i="9"/>
  <c r="M23" i="9"/>
  <c r="F15" i="9"/>
  <c r="E15" i="9"/>
  <c r="I30" i="9"/>
  <c r="F12" i="9" l="1"/>
  <c r="E12" i="9"/>
  <c r="F16" i="9"/>
  <c r="E16" i="9"/>
  <c r="F13" i="9"/>
  <c r="F20" i="9"/>
  <c r="E13" i="9"/>
  <c r="F11" i="9"/>
  <c r="E20" i="9"/>
  <c r="I39" i="9"/>
  <c r="F19" i="9"/>
  <c r="E19" i="9"/>
  <c r="G42" i="9" l="1"/>
  <c r="E10" i="9"/>
  <c r="F10" i="9"/>
  <c r="I42" i="9" l="1"/>
  <c r="J42" i="9"/>
  <c r="P50" i="9" l="1"/>
  <c r="Q50" i="9" l="1"/>
  <c r="Q62" i="9" s="1"/>
  <c r="P62" i="9"/>
  <c r="R50" i="9" l="1"/>
  <c r="R62" i="9" l="1"/>
  <c r="I106" i="9" l="1"/>
  <c r="I109" i="9" s="1"/>
  <c r="K106" i="9"/>
  <c r="C17" i="9" l="1"/>
  <c r="S17" i="9" l="1"/>
  <c r="S23" i="9" s="1"/>
  <c r="E17" i="9"/>
  <c r="F17" i="9"/>
  <c r="C23" i="9"/>
  <c r="F23" i="9" l="1"/>
  <c r="E23" i="9"/>
</calcChain>
</file>

<file path=xl/sharedStrings.xml><?xml version="1.0" encoding="utf-8"?>
<sst xmlns="http://schemas.openxmlformats.org/spreadsheetml/2006/main" count="147" uniqueCount="78">
  <si>
    <t>Month</t>
  </si>
  <si>
    <t>Total Work Days/Month</t>
  </si>
  <si>
    <t>Saturdays</t>
  </si>
  <si>
    <t>Num Days Worked</t>
  </si>
  <si>
    <t>% of Month</t>
  </si>
  <si>
    <t>Branch</t>
  </si>
  <si>
    <t>Technicain Production To Do</t>
  </si>
  <si>
    <t>Unserviced</t>
  </si>
  <si>
    <t>Total Stops To Run</t>
  </si>
  <si>
    <t># of Techs</t>
  </si>
  <si>
    <t>Production To Do</t>
  </si>
  <si>
    <t>Per Tech Per Day</t>
  </si>
  <si>
    <t>Total</t>
  </si>
  <si>
    <t>F:\Accounting FP&amp;A\Sales Reports\1. Daily Reports\DOR Reports\BugOut 2016\BUGOUT DOR</t>
  </si>
  <si>
    <t xml:space="preserve">As of </t>
  </si>
  <si>
    <t>Revenue</t>
  </si>
  <si>
    <t>Net Gain</t>
  </si>
  <si>
    <t xml:space="preserve">MTD Invoices Billed </t>
  </si>
  <si>
    <t>Budget</t>
  </si>
  <si>
    <t>% to Forecast</t>
  </si>
  <si>
    <t>MTD +/- $</t>
  </si>
  <si>
    <t>Recurring Sales Count</t>
  </si>
  <si>
    <t>Started Recurring Sales</t>
  </si>
  <si>
    <t>Cancel Count</t>
  </si>
  <si>
    <t>Cancels</t>
  </si>
  <si>
    <t>Cancellation %</t>
  </si>
  <si>
    <t>MTD # Unserviced</t>
  </si>
  <si>
    <t>MTD $ Unserviced</t>
  </si>
  <si>
    <t>MTD Invoices Billed</t>
  </si>
  <si>
    <t>Pest Control</t>
  </si>
  <si>
    <t>One Times</t>
  </si>
  <si>
    <t>Bed Bugs</t>
  </si>
  <si>
    <t>Bed Bug</t>
  </si>
  <si>
    <t>Mosquitos</t>
  </si>
  <si>
    <t>Mosquito</t>
  </si>
  <si>
    <t>Termite</t>
  </si>
  <si>
    <t>Sentricon</t>
  </si>
  <si>
    <t>Wildlife &amp; Demo</t>
  </si>
  <si>
    <t>Wildlife</t>
  </si>
  <si>
    <t>Retail Sales</t>
  </si>
  <si>
    <t>Retail</t>
  </si>
  <si>
    <t>Call Backs</t>
  </si>
  <si>
    <t>Business Valuation</t>
  </si>
  <si>
    <t>Sales</t>
  </si>
  <si>
    <t>Accounts Recievable</t>
  </si>
  <si>
    <t xml:space="preserve">MTD Started Sales </t>
  </si>
  <si>
    <t>Sales Forecast</t>
  </si>
  <si>
    <t>Credits</t>
  </si>
  <si>
    <t>Current</t>
  </si>
  <si>
    <t>Over 30</t>
  </si>
  <si>
    <t>Over 60</t>
  </si>
  <si>
    <t>Over 90</t>
  </si>
  <si>
    <t>Over 120</t>
  </si>
  <si>
    <t>Total Outstaning</t>
  </si>
  <si>
    <t>Grand Total</t>
  </si>
  <si>
    <t>Headcount</t>
  </si>
  <si>
    <t>Actual</t>
  </si>
  <si>
    <t>Total Per Tech</t>
  </si>
  <si>
    <t>PC Tech</t>
  </si>
  <si>
    <t>Per Tech</t>
  </si>
  <si>
    <t>Per Day</t>
  </si>
  <si>
    <t>Revenues</t>
  </si>
  <si>
    <t>Sales Sold &amp; Started</t>
  </si>
  <si>
    <t>Based on Sales and Services in PestPac</t>
  </si>
  <si>
    <t xml:space="preserve">Based on Sales Report in PestPac </t>
  </si>
  <si>
    <t>One Time</t>
  </si>
  <si>
    <t>Adj</t>
  </si>
  <si>
    <t>Daily Operations Report</t>
  </si>
  <si>
    <t>Office Support</t>
  </si>
  <si>
    <t>Outside Sales</t>
  </si>
  <si>
    <t>Virus Sanitation</t>
  </si>
  <si>
    <t>Virus</t>
  </si>
  <si>
    <t>No Service Rendered</t>
  </si>
  <si>
    <t># of NSR</t>
  </si>
  <si>
    <t>$ NSR</t>
  </si>
  <si>
    <t>NSR %</t>
  </si>
  <si>
    <t>Beginning</t>
  </si>
  <si>
    <t>Service Due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</si>
</sst>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6" formatCode="0.0%"/>
    <numFmt numFmtId="167" formatCode="_(&quot;$&quot;* #,##0_);_(&quot;$&quot;* \(#,##0\);_(&quot;$&quot;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5" applyNumberFormat="0" applyFill="0" applyAlignment="0" applyProtection="0"/>
    <xf numFmtId="0" fontId="15" fillId="0" borderId="56" applyNumberFormat="0" applyFill="0" applyAlignment="0" applyProtection="0"/>
    <xf numFmtId="0" fontId="16" fillId="0" borderId="57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58" applyNumberFormat="0" applyAlignment="0" applyProtection="0"/>
    <xf numFmtId="0" fontId="21" fillId="11" borderId="59" applyNumberFormat="0" applyAlignment="0" applyProtection="0"/>
    <xf numFmtId="0" fontId="22" fillId="11" borderId="58" applyNumberFormat="0" applyAlignment="0" applyProtection="0"/>
    <xf numFmtId="0" fontId="23" fillId="0" borderId="60" applyNumberFormat="0" applyFill="0" applyAlignment="0" applyProtection="0"/>
    <xf numFmtId="0" fontId="11" fillId="12" borderId="61" applyNumberFormat="0" applyAlignment="0" applyProtection="0"/>
    <xf numFmtId="0" fontId="24" fillId="0" borderId="0" applyNumberFormat="0" applyFill="0" applyBorder="0" applyAlignment="0" applyProtection="0"/>
    <xf numFmtId="0" fontId="1" fillId="13" borderId="62" applyNumberFormat="0" applyFont="0" applyAlignment="0" applyProtection="0"/>
    <xf numFmtId="0" fontId="25" fillId="0" borderId="0" applyNumberFormat="0" applyFill="0" applyBorder="0" applyAlignment="0" applyProtection="0"/>
    <xf numFmtId="0" fontId="10" fillId="0" borderId="63" applyNumberFormat="0" applyFill="0" applyAlignment="0" applyProtection="0"/>
    <xf numFmtId="0" fontId="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</cellStyleXfs>
  <cellXfs count="265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164" fontId="3" fillId="0" borderId="0" xfId="1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14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 vertical="center" wrapText="1"/>
    </xf>
    <xf numFmtId="9" fontId="3" fillId="0" borderId="0" xfId="2" applyFont="1" applyAlignment="1">
      <alignment horizontal="center"/>
    </xf>
    <xf numFmtId="164" fontId="3" fillId="0" borderId="1" xfId="1" applyNumberFormat="1" applyFont="1" applyBorder="1"/>
    <xf numFmtId="43" fontId="3" fillId="0" borderId="0" xfId="0" applyNumberFormat="1" applyFont="1"/>
    <xf numFmtId="43" fontId="2" fillId="0" borderId="0" xfId="0" applyNumberFormat="1" applyFont="1"/>
    <xf numFmtId="0" fontId="3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164" fontId="3" fillId="0" borderId="9" xfId="1" applyNumberFormat="1" applyFont="1" applyBorder="1"/>
    <xf numFmtId="164" fontId="1" fillId="0" borderId="0" xfId="1" applyNumberForma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6" fillId="0" borderId="0" xfId="1" applyNumberFormat="1" applyFont="1"/>
    <xf numFmtId="0" fontId="4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>
      <alignment wrapText="1"/>
    </xf>
    <xf numFmtId="0" fontId="3" fillId="0" borderId="16" xfId="0" applyFont="1" applyBorder="1" applyAlignment="1">
      <alignment horizontal="right"/>
    </xf>
    <xf numFmtId="0" fontId="3" fillId="0" borderId="16" xfId="0" applyFont="1" applyBorder="1" applyAlignment="1">
      <alignment horizontal="right" wrapText="1"/>
    </xf>
    <xf numFmtId="0" fontId="3" fillId="0" borderId="33" xfId="0" applyFont="1" applyBorder="1" applyAlignment="1">
      <alignment horizontal="right" wrapText="1"/>
    </xf>
    <xf numFmtId="0" fontId="6" fillId="4" borderId="35" xfId="0" applyFont="1" applyFill="1" applyBorder="1" applyAlignment="1">
      <alignment horizontal="center"/>
    </xf>
    <xf numFmtId="164" fontId="6" fillId="4" borderId="36" xfId="1" applyNumberFormat="1" applyFont="1" applyFill="1" applyBorder="1"/>
    <xf numFmtId="164" fontId="6" fillId="4" borderId="38" xfId="1" applyNumberFormat="1" applyFont="1" applyFill="1" applyBorder="1"/>
    <xf numFmtId="0" fontId="3" fillId="4" borderId="42" xfId="0" applyFont="1" applyFill="1" applyBorder="1" applyAlignment="1">
      <alignment horizontal="center" wrapText="1"/>
    </xf>
    <xf numFmtId="0" fontId="3" fillId="4" borderId="26" xfId="0" applyFont="1" applyFill="1" applyBorder="1" applyAlignment="1">
      <alignment horizontal="center" wrapText="1"/>
    </xf>
    <xf numFmtId="166" fontId="3" fillId="0" borderId="1" xfId="2" applyNumberFormat="1" applyFont="1" applyBorder="1"/>
    <xf numFmtId="166" fontId="6" fillId="4" borderId="36" xfId="2" applyNumberFormat="1" applyFont="1" applyFill="1" applyBorder="1"/>
    <xf numFmtId="0" fontId="3" fillId="4" borderId="17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 wrapText="1"/>
    </xf>
    <xf numFmtId="164" fontId="6" fillId="3" borderId="18" xfId="1" applyNumberFormat="1" applyFont="1" applyFill="1" applyBorder="1"/>
    <xf numFmtId="0" fontId="3" fillId="3" borderId="19" xfId="0" applyFont="1" applyFill="1" applyBorder="1"/>
    <xf numFmtId="164" fontId="3" fillId="3" borderId="19" xfId="1" applyNumberFormat="1" applyFont="1" applyFill="1" applyBorder="1"/>
    <xf numFmtId="0" fontId="3" fillId="3" borderId="20" xfId="0" applyFont="1" applyFill="1" applyBorder="1"/>
    <xf numFmtId="0" fontId="3" fillId="4" borderId="13" xfId="0" applyFont="1" applyFill="1" applyBorder="1"/>
    <xf numFmtId="0" fontId="3" fillId="4" borderId="14" xfId="0" applyFont="1" applyFill="1" applyBorder="1" applyAlignment="1">
      <alignment horizontal="center"/>
    </xf>
    <xf numFmtId="164" fontId="3" fillId="0" borderId="18" xfId="1" applyNumberFormat="1" applyFont="1" applyBorder="1" applyAlignment="1">
      <alignment horizontal="left"/>
    </xf>
    <xf numFmtId="164" fontId="3" fillId="0" borderId="19" xfId="1" applyNumberFormat="1" applyFont="1" applyBorder="1" applyAlignment="1">
      <alignment horizontal="right"/>
    </xf>
    <xf numFmtId="164" fontId="3" fillId="0" borderId="20" xfId="1" applyNumberFormat="1" applyFont="1" applyBorder="1" applyAlignment="1">
      <alignment horizontal="right"/>
    </xf>
    <xf numFmtId="0" fontId="8" fillId="4" borderId="16" xfId="0" applyFont="1" applyFill="1" applyBorder="1" applyAlignment="1">
      <alignment horizontal="center"/>
    </xf>
    <xf numFmtId="164" fontId="9" fillId="2" borderId="35" xfId="1" applyNumberFormat="1" applyFont="1" applyFill="1" applyBorder="1"/>
    <xf numFmtId="164" fontId="9" fillId="2" borderId="36" xfId="1" applyNumberFormat="1" applyFont="1" applyFill="1" applyBorder="1"/>
    <xf numFmtId="0" fontId="5" fillId="3" borderId="45" xfId="0" applyFont="1" applyFill="1" applyBorder="1"/>
    <xf numFmtId="0" fontId="5" fillId="3" borderId="46" xfId="0" applyFont="1" applyFill="1" applyBorder="1"/>
    <xf numFmtId="0" fontId="4" fillId="0" borderId="47" xfId="0" applyFont="1" applyBorder="1"/>
    <xf numFmtId="0" fontId="4" fillId="0" borderId="22" xfId="0" applyFont="1" applyBorder="1"/>
    <xf numFmtId="0" fontId="9" fillId="0" borderId="0" xfId="0" applyFont="1"/>
    <xf numFmtId="164" fontId="9" fillId="0" borderId="0" xfId="1" applyNumberFormat="1" applyFont="1"/>
    <xf numFmtId="164" fontId="3" fillId="3" borderId="20" xfId="1" applyNumberFormat="1" applyFont="1" applyFill="1" applyBorder="1"/>
    <xf numFmtId="0" fontId="5" fillId="3" borderId="27" xfId="0" applyFont="1" applyFill="1" applyBorder="1"/>
    <xf numFmtId="0" fontId="5" fillId="3" borderId="28" xfId="0" applyFont="1" applyFill="1" applyBorder="1"/>
    <xf numFmtId="164" fontId="3" fillId="4" borderId="9" xfId="1" applyNumberFormat="1" applyFont="1" applyFill="1" applyBorder="1"/>
    <xf numFmtId="164" fontId="3" fillId="4" borderId="1" xfId="1" applyNumberFormat="1" applyFont="1" applyFill="1" applyBorder="1"/>
    <xf numFmtId="0" fontId="9" fillId="2" borderId="21" xfId="0" applyFont="1" applyFill="1" applyBorder="1"/>
    <xf numFmtId="0" fontId="0" fillId="0" borderId="1" xfId="0" applyBorder="1"/>
    <xf numFmtId="167" fontId="0" fillId="0" borderId="1" xfId="3" applyNumberFormat="1" applyFont="1" applyBorder="1"/>
    <xf numFmtId="0" fontId="3" fillId="0" borderId="1" xfId="0" quotePrefix="1" applyFont="1" applyBorder="1" applyAlignment="1">
      <alignment horizontal="center"/>
    </xf>
    <xf numFmtId="0" fontId="3" fillId="0" borderId="44" xfId="0" applyFont="1" applyBorder="1" applyAlignment="1">
      <alignment horizontal="left"/>
    </xf>
    <xf numFmtId="0" fontId="3" fillId="0" borderId="47" xfId="0" applyFont="1" applyBorder="1"/>
    <xf numFmtId="0" fontId="3" fillId="0" borderId="47" xfId="0" applyFont="1" applyBorder="1" applyAlignment="1">
      <alignment horizontal="left"/>
    </xf>
    <xf numFmtId="0" fontId="3" fillId="4" borderId="44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3" fillId="3" borderId="10" xfId="0" applyFont="1" applyFill="1" applyBorder="1"/>
    <xf numFmtId="43" fontId="3" fillId="3" borderId="11" xfId="1" applyFont="1" applyFill="1" applyBorder="1"/>
    <xf numFmtId="43" fontId="3" fillId="3" borderId="11" xfId="0" applyNumberFormat="1" applyFont="1" applyFill="1" applyBorder="1"/>
    <xf numFmtId="0" fontId="3" fillId="3" borderId="12" xfId="0" applyFont="1" applyFill="1" applyBorder="1"/>
    <xf numFmtId="0" fontId="3" fillId="3" borderId="11" xfId="0" applyFont="1" applyFill="1" applyBorder="1"/>
    <xf numFmtId="164" fontId="3" fillId="3" borderId="10" xfId="1" applyNumberFormat="1" applyFont="1" applyFill="1" applyBorder="1"/>
    <xf numFmtId="0" fontId="3" fillId="0" borderId="1" xfId="0" applyFont="1" applyBorder="1"/>
    <xf numFmtId="0" fontId="3" fillId="0" borderId="16" xfId="0" applyFont="1" applyBorder="1"/>
    <xf numFmtId="0" fontId="5" fillId="0" borderId="0" xfId="0" applyFont="1"/>
    <xf numFmtId="9" fontId="3" fillId="0" borderId="0" xfId="2" applyFont="1"/>
    <xf numFmtId="9" fontId="6" fillId="0" borderId="0" xfId="2" applyFont="1"/>
    <xf numFmtId="167" fontId="3" fillId="0" borderId="17" xfId="3" applyNumberFormat="1" applyFont="1" applyBorder="1"/>
    <xf numFmtId="0" fontId="3" fillId="0" borderId="18" xfId="0" applyFont="1" applyBorder="1"/>
    <xf numFmtId="166" fontId="3" fillId="0" borderId="19" xfId="2" applyNumberFormat="1" applyFont="1" applyBorder="1"/>
    <xf numFmtId="164" fontId="3" fillId="0" borderId="20" xfId="1" applyNumberFormat="1" applyFont="1" applyBorder="1"/>
    <xf numFmtId="167" fontId="3" fillId="5" borderId="1" xfId="3" applyNumberFormat="1" applyFont="1" applyFill="1" applyBorder="1"/>
    <xf numFmtId="0" fontId="7" fillId="0" borderId="0" xfId="0" applyFont="1" applyAlignment="1">
      <alignment vertical="center"/>
    </xf>
    <xf numFmtId="0" fontId="3" fillId="4" borderId="1" xfId="0" applyFont="1" applyFill="1" applyBorder="1"/>
    <xf numFmtId="0" fontId="3" fillId="4" borderId="16" xfId="0" applyFont="1" applyFill="1" applyBorder="1"/>
    <xf numFmtId="0" fontId="3" fillId="0" borderId="16" xfId="0" applyFont="1" applyBorder="1" applyAlignment="1">
      <alignment horizontal="left"/>
    </xf>
    <xf numFmtId="0" fontId="3" fillId="3" borderId="48" xfId="0" applyFont="1" applyFill="1" applyBorder="1"/>
    <xf numFmtId="0" fontId="0" fillId="3" borderId="49" xfId="0" applyFill="1" applyBorder="1"/>
    <xf numFmtId="0" fontId="0" fillId="3" borderId="50" xfId="0" applyFill="1" applyBorder="1"/>
    <xf numFmtId="0" fontId="3" fillId="4" borderId="16" xfId="0" applyFont="1" applyFill="1" applyBorder="1" applyAlignment="1">
      <alignment horizontal="left"/>
    </xf>
    <xf numFmtId="164" fontId="3" fillId="0" borderId="33" xfId="1" applyNumberFormat="1" applyFont="1" applyBorder="1" applyAlignment="1">
      <alignment horizontal="left"/>
    </xf>
    <xf numFmtId="0" fontId="0" fillId="0" borderId="23" xfId="0" applyBorder="1"/>
    <xf numFmtId="0" fontId="3" fillId="3" borderId="35" xfId="0" applyFont="1" applyFill="1" applyBorder="1"/>
    <xf numFmtId="164" fontId="1" fillId="3" borderId="36" xfId="1" applyNumberFormat="1" applyFill="1" applyBorder="1"/>
    <xf numFmtId="0" fontId="0" fillId="3" borderId="36" xfId="0" applyFill="1" applyBorder="1"/>
    <xf numFmtId="0" fontId="0" fillId="3" borderId="37" xfId="0" applyFill="1" applyBorder="1"/>
    <xf numFmtId="164" fontId="3" fillId="4" borderId="1" xfId="0" applyNumberFormat="1" applyFont="1" applyFill="1" applyBorder="1"/>
    <xf numFmtId="0" fontId="0" fillId="0" borderId="33" xfId="0" applyBorder="1"/>
    <xf numFmtId="167" fontId="0" fillId="0" borderId="23" xfId="3" applyNumberFormat="1" applyFont="1" applyBorder="1"/>
    <xf numFmtId="0" fontId="0" fillId="3" borderId="48" xfId="0" applyFill="1" applyBorder="1"/>
    <xf numFmtId="164" fontId="3" fillId="4" borderId="1" xfId="1" applyNumberFormat="1" applyFont="1" applyFill="1" applyBorder="1" applyAlignment="1">
      <alignment horizontal="center"/>
    </xf>
    <xf numFmtId="167" fontId="3" fillId="0" borderId="1" xfId="3" applyNumberFormat="1" applyFont="1" applyBorder="1"/>
    <xf numFmtId="167" fontId="3" fillId="0" borderId="1" xfId="3" applyNumberFormat="1" applyFont="1" applyBorder="1" applyAlignment="1">
      <alignment horizontal="right"/>
    </xf>
    <xf numFmtId="167" fontId="1" fillId="0" borderId="1" xfId="3" applyNumberFormat="1" applyBorder="1"/>
    <xf numFmtId="167" fontId="3" fillId="0" borderId="1" xfId="3" applyNumberFormat="1" applyFont="1" applyBorder="1" applyAlignment="1">
      <alignment horizontal="right" wrapText="1"/>
    </xf>
    <xf numFmtId="167" fontId="6" fillId="0" borderId="1" xfId="3" applyNumberFormat="1" applyFont="1" applyBorder="1" applyAlignment="1">
      <alignment horizontal="center"/>
    </xf>
    <xf numFmtId="167" fontId="1" fillId="0" borderId="23" xfId="3" applyNumberFormat="1" applyBorder="1"/>
    <xf numFmtId="167" fontId="3" fillId="4" borderId="1" xfId="3" applyNumberFormat="1" applyFont="1" applyFill="1" applyBorder="1" applyAlignment="1">
      <alignment horizontal="right"/>
    </xf>
    <xf numFmtId="167" fontId="3" fillId="4" borderId="1" xfId="3" applyNumberFormat="1" applyFont="1" applyFill="1" applyBorder="1"/>
    <xf numFmtId="167" fontId="6" fillId="0" borderId="1" xfId="3" applyNumberFormat="1" applyFont="1" applyBorder="1"/>
    <xf numFmtId="167" fontId="3" fillId="0" borderId="23" xfId="3" applyNumberFormat="1" applyFont="1" applyBorder="1"/>
    <xf numFmtId="167" fontId="3" fillId="0" borderId="34" xfId="3" applyNumberFormat="1" applyFont="1" applyBorder="1"/>
    <xf numFmtId="167" fontId="6" fillId="4" borderId="36" xfId="3" applyNumberFormat="1" applyFont="1" applyFill="1" applyBorder="1"/>
    <xf numFmtId="167" fontId="6" fillId="4" borderId="37" xfId="3" applyNumberFormat="1" applyFont="1" applyFill="1" applyBorder="1"/>
    <xf numFmtId="167" fontId="3" fillId="0" borderId="30" xfId="3" applyNumberFormat="1" applyFont="1" applyBorder="1" applyAlignment="1">
      <alignment horizontal="right"/>
    </xf>
    <xf numFmtId="0" fontId="3" fillId="6" borderId="0" xfId="0" applyFont="1" applyFill="1" applyAlignment="1">
      <alignment horizontal="right"/>
    </xf>
    <xf numFmtId="0" fontId="8" fillId="4" borderId="21" xfId="0" applyFont="1" applyFill="1" applyBorder="1" applyAlignment="1">
      <alignment horizontal="center" wrapText="1"/>
    </xf>
    <xf numFmtId="0" fontId="5" fillId="3" borderId="52" xfId="0" applyFont="1" applyFill="1" applyBorder="1"/>
    <xf numFmtId="0" fontId="4" fillId="0" borderId="53" xfId="0" applyFont="1" applyBorder="1"/>
    <xf numFmtId="0" fontId="8" fillId="4" borderId="53" xfId="0" applyFont="1" applyFill="1" applyBorder="1" applyAlignment="1">
      <alignment horizontal="center"/>
    </xf>
    <xf numFmtId="164" fontId="3" fillId="6" borderId="33" xfId="1" applyNumberFormat="1" applyFont="1" applyFill="1" applyBorder="1"/>
    <xf numFmtId="164" fontId="3" fillId="6" borderId="23" xfId="1" applyNumberFormat="1" applyFont="1" applyFill="1" applyBorder="1"/>
    <xf numFmtId="164" fontId="3" fillId="6" borderId="2" xfId="1" applyNumberFormat="1" applyFont="1" applyFill="1" applyBorder="1"/>
    <xf numFmtId="164" fontId="9" fillId="2" borderId="12" xfId="1" applyNumberFormat="1" applyFont="1" applyFill="1" applyBorder="1"/>
    <xf numFmtId="164" fontId="9" fillId="2" borderId="31" xfId="1" applyNumberFormat="1" applyFont="1" applyFill="1" applyBorder="1"/>
    <xf numFmtId="0" fontId="3" fillId="3" borderId="50" xfId="0" applyFont="1" applyFill="1" applyBorder="1"/>
    <xf numFmtId="0" fontId="3" fillId="3" borderId="49" xfId="0" applyFont="1" applyFill="1" applyBorder="1"/>
    <xf numFmtId="164" fontId="3" fillId="4" borderId="35" xfId="1" applyNumberFormat="1" applyFont="1" applyFill="1" applyBorder="1" applyAlignment="1">
      <alignment horizontal="left"/>
    </xf>
    <xf numFmtId="164" fontId="3" fillId="4" borderId="36" xfId="1" applyNumberFormat="1" applyFont="1" applyFill="1" applyBorder="1" applyAlignment="1">
      <alignment horizontal="right"/>
    </xf>
    <xf numFmtId="164" fontId="3" fillId="4" borderId="37" xfId="1" applyNumberFormat="1" applyFont="1" applyFill="1" applyBorder="1" applyAlignment="1">
      <alignment horizontal="right"/>
    </xf>
    <xf numFmtId="0" fontId="0" fillId="4" borderId="36" xfId="0" applyFill="1" applyBorder="1"/>
    <xf numFmtId="166" fontId="3" fillId="0" borderId="1" xfId="2" applyNumberFormat="1" applyFont="1" applyBorder="1" applyAlignment="1">
      <alignment horizontal="center"/>
    </xf>
    <xf numFmtId="44" fontId="0" fillId="4" borderId="36" xfId="3" applyFont="1" applyFill="1" applyBorder="1"/>
    <xf numFmtId="164" fontId="0" fillId="0" borderId="0" xfId="1" applyNumberFormat="1" applyFont="1"/>
    <xf numFmtId="164" fontId="3" fillId="0" borderId="25" xfId="1" applyNumberFormat="1" applyFont="1" applyFill="1" applyBorder="1"/>
    <xf numFmtId="164" fontId="3" fillId="0" borderId="9" xfId="1" applyNumberFormat="1" applyFont="1" applyFill="1" applyBorder="1"/>
    <xf numFmtId="164" fontId="3" fillId="0" borderId="5" xfId="1" applyNumberFormat="1" applyFont="1" applyFill="1" applyBorder="1"/>
    <xf numFmtId="164" fontId="3" fillId="0" borderId="53" xfId="1" applyNumberFormat="1" applyFont="1" applyFill="1" applyBorder="1"/>
    <xf numFmtId="0" fontId="3" fillId="0" borderId="0" xfId="0" applyFont="1" applyFill="1"/>
    <xf numFmtId="167" fontId="3" fillId="0" borderId="47" xfId="3" applyNumberFormat="1" applyFont="1" applyBorder="1"/>
    <xf numFmtId="0" fontId="0" fillId="0" borderId="0" xfId="0" applyFill="1"/>
    <xf numFmtId="0" fontId="2" fillId="0" borderId="0" xfId="0" applyFont="1" applyFill="1"/>
    <xf numFmtId="164" fontId="1" fillId="0" borderId="0" xfId="1" applyNumberFormat="1" applyFont="1"/>
    <xf numFmtId="166" fontId="3" fillId="0" borderId="0" xfId="2" applyNumberFormat="1" applyFont="1" applyFill="1" applyBorder="1"/>
    <xf numFmtId="0" fontId="3" fillId="0" borderId="0" xfId="0" applyFont="1" applyFill="1" applyBorder="1"/>
    <xf numFmtId="167" fontId="3" fillId="0" borderId="0" xfId="3" applyNumberFormat="1" applyFont="1" applyFill="1" applyBorder="1"/>
    <xf numFmtId="164" fontId="3" fillId="0" borderId="0" xfId="1" applyNumberFormat="1" applyFont="1" applyFill="1" applyBorder="1"/>
    <xf numFmtId="9" fontId="3" fillId="0" borderId="21" xfId="2" applyFont="1" applyBorder="1"/>
    <xf numFmtId="9" fontId="3" fillId="0" borderId="2" xfId="2" applyFont="1" applyBorder="1"/>
    <xf numFmtId="9" fontId="6" fillId="4" borderId="38" xfId="2" applyFont="1" applyFill="1" applyBorder="1"/>
    <xf numFmtId="0" fontId="3" fillId="4" borderId="65" xfId="0" applyFont="1" applyFill="1" applyBorder="1" applyAlignment="1">
      <alignment horizontal="center" vertical="center" wrapText="1"/>
    </xf>
    <xf numFmtId="164" fontId="26" fillId="38" borderId="1" xfId="1" applyNumberFormat="1" applyFont="1" applyFill="1" applyBorder="1" applyAlignment="1">
      <alignment horizontal="center"/>
    </xf>
    <xf numFmtId="164" fontId="1" fillId="38" borderId="1" xfId="1" applyNumberFormat="1" applyFont="1" applyFill="1" applyBorder="1" applyAlignment="1">
      <alignment horizontal="center"/>
    </xf>
    <xf numFmtId="164" fontId="1" fillId="38" borderId="1" xfId="1" applyNumberFormat="1" applyFont="1" applyFill="1" applyBorder="1"/>
    <xf numFmtId="164" fontId="3" fillId="38" borderId="1" xfId="1" applyNumberFormat="1" applyFont="1" applyFill="1" applyBorder="1"/>
    <xf numFmtId="164" fontId="3" fillId="0" borderId="1" xfId="1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64" fontId="27" fillId="0" borderId="0" xfId="1" quotePrefix="1" applyNumberFormat="1" applyFont="1"/>
    <xf numFmtId="10" fontId="3" fillId="0" borderId="19" xfId="2" applyNumberFormat="1" applyFont="1" applyBorder="1"/>
    <xf numFmtId="10" fontId="3" fillId="0" borderId="17" xfId="2" applyNumberFormat="1" applyFont="1" applyBorder="1"/>
    <xf numFmtId="10" fontId="3" fillId="4" borderId="37" xfId="2" applyNumberFormat="1" applyFont="1" applyFill="1" applyBorder="1"/>
    <xf numFmtId="14" fontId="4" fillId="0" borderId="1" xfId="0" applyNumberFormat="1" applyFont="1" applyBorder="1" applyAlignment="1">
      <alignment vertical="top"/>
    </xf>
    <xf numFmtId="164" fontId="0" fillId="0" borderId="17" xfId="0" applyNumberFormat="1" applyBorder="1"/>
    <xf numFmtId="164" fontId="3" fillId="0" borderId="17" xfId="0" applyNumberFormat="1" applyFont="1" applyBorder="1"/>
    <xf numFmtId="164" fontId="0" fillId="0" borderId="34" xfId="0" applyNumberFormat="1" applyBorder="1"/>
    <xf numFmtId="164" fontId="0" fillId="4" borderId="37" xfId="1" applyNumberFormat="1" applyFont="1" applyFill="1" applyBorder="1"/>
    <xf numFmtId="164" fontId="3" fillId="4" borderId="17" xfId="0" applyNumberFormat="1" applyFont="1" applyFill="1" applyBorder="1"/>
    <xf numFmtId="164" fontId="3" fillId="4" borderId="26" xfId="1" applyNumberFormat="1" applyFont="1" applyFill="1" applyBorder="1"/>
    <xf numFmtId="0" fontId="3" fillId="4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1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right"/>
    </xf>
    <xf numFmtId="0" fontId="0" fillId="0" borderId="0" xfId="0" applyFill="1" applyBorder="1"/>
    <xf numFmtId="0" fontId="3" fillId="4" borderId="15" xfId="0" quotePrefix="1" applyFont="1" applyFill="1" applyBorder="1" applyAlignment="1">
      <alignment horizontal="center"/>
    </xf>
    <xf numFmtId="164" fontId="3" fillId="0" borderId="26" xfId="1" applyNumberFormat="1" applyFont="1" applyBorder="1"/>
    <xf numFmtId="0" fontId="0" fillId="0" borderId="1" xfId="0" applyFill="1" applyBorder="1"/>
    <xf numFmtId="0" fontId="3" fillId="0" borderId="1" xfId="0" applyFont="1" applyFill="1" applyBorder="1"/>
    <xf numFmtId="0" fontId="10" fillId="4" borderId="1" xfId="0" applyFont="1" applyFill="1" applyBorder="1" applyAlignment="1">
      <alignment horizontal="center"/>
    </xf>
    <xf numFmtId="0" fontId="4" fillId="0" borderId="66" xfId="0" applyFont="1" applyBorder="1"/>
    <xf numFmtId="0" fontId="4" fillId="0" borderId="0" xfId="0" applyFont="1" applyBorder="1"/>
    <xf numFmtId="0" fontId="4" fillId="0" borderId="54" xfId="0" applyFont="1" applyBorder="1"/>
    <xf numFmtId="0" fontId="3" fillId="0" borderId="66" xfId="0" applyFont="1" applyBorder="1"/>
    <xf numFmtId="0" fontId="3" fillId="0" borderId="67" xfId="0" applyFont="1" applyBorder="1"/>
    <xf numFmtId="0" fontId="3" fillId="0" borderId="64" xfId="0" applyFont="1" applyBorder="1" applyAlignment="1">
      <alignment horizontal="right" wrapText="1"/>
    </xf>
    <xf numFmtId="167" fontId="3" fillId="0" borderId="65" xfId="3" applyNumberFormat="1" applyFont="1" applyBorder="1"/>
    <xf numFmtId="166" fontId="3" fillId="0" borderId="65" xfId="2" applyNumberFormat="1" applyFont="1" applyBorder="1"/>
    <xf numFmtId="167" fontId="3" fillId="0" borderId="68" xfId="3" applyNumberFormat="1" applyFont="1" applyBorder="1"/>
    <xf numFmtId="164" fontId="3" fillId="0" borderId="65" xfId="1" applyNumberFormat="1" applyFont="1" applyBorder="1"/>
    <xf numFmtId="164" fontId="3" fillId="0" borderId="51" xfId="1" applyNumberFormat="1" applyFont="1" applyBorder="1"/>
    <xf numFmtId="10" fontId="3" fillId="0" borderId="68" xfId="2" applyNumberFormat="1" applyFont="1" applyBorder="1"/>
    <xf numFmtId="0" fontId="3" fillId="0" borderId="64" xfId="0" applyFont="1" applyBorder="1" applyAlignment="1">
      <alignment horizontal="right"/>
    </xf>
    <xf numFmtId="0" fontId="7" fillId="3" borderId="45" xfId="0" applyFont="1" applyFill="1" applyBorder="1" applyAlignment="1">
      <alignment vertical="center"/>
    </xf>
    <xf numFmtId="0" fontId="7" fillId="3" borderId="46" xfId="0" applyFont="1" applyFill="1" applyBorder="1" applyAlignment="1">
      <alignment vertical="center"/>
    </xf>
    <xf numFmtId="0" fontId="7" fillId="3" borderId="24" xfId="0" applyFont="1" applyFill="1" applyBorder="1" applyAlignment="1">
      <alignment vertical="center"/>
    </xf>
    <xf numFmtId="0" fontId="0" fillId="4" borderId="35" xfId="0" applyFill="1" applyBorder="1"/>
    <xf numFmtId="0" fontId="0" fillId="3" borderId="69" xfId="0" applyFill="1" applyBorder="1"/>
    <xf numFmtId="0" fontId="0" fillId="3" borderId="70" xfId="0" applyFill="1" applyBorder="1"/>
    <xf numFmtId="0" fontId="0" fillId="3" borderId="71" xfId="0" applyFill="1" applyBorder="1"/>
    <xf numFmtId="164" fontId="0" fillId="0" borderId="1" xfId="1" applyNumberFormat="1" applyFont="1" applyBorder="1"/>
    <xf numFmtId="164" fontId="0" fillId="0" borderId="23" xfId="1" applyNumberFormat="1" applyFont="1" applyBorder="1"/>
    <xf numFmtId="164" fontId="0" fillId="4" borderId="36" xfId="1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0" fontId="3" fillId="3" borderId="28" xfId="0" applyFont="1" applyFill="1" applyBorder="1"/>
    <xf numFmtId="10" fontId="0" fillId="0" borderId="17" xfId="2" applyNumberFormat="1" applyFont="1" applyBorder="1"/>
    <xf numFmtId="10" fontId="0" fillId="0" borderId="34" xfId="2" applyNumberFormat="1" applyFont="1" applyBorder="1"/>
    <xf numFmtId="10" fontId="0" fillId="4" borderId="37" xfId="2" applyNumberFormat="1" applyFont="1" applyFill="1" applyBorder="1"/>
    <xf numFmtId="10" fontId="3" fillId="4" borderId="17" xfId="2" applyNumberFormat="1" applyFont="1" applyFill="1" applyBorder="1"/>
    <xf numFmtId="0" fontId="28" fillId="0" borderId="0" xfId="0" applyFont="1"/>
    <xf numFmtId="0" fontId="3" fillId="4" borderId="0" xfId="0" applyFont="1" applyFill="1"/>
    <xf numFmtId="164" fontId="3" fillId="4" borderId="25" xfId="1" applyNumberFormat="1" applyFont="1" applyFill="1" applyBorder="1"/>
    <xf numFmtId="164" fontId="3" fillId="4" borderId="5" xfId="1" applyNumberFormat="1" applyFont="1" applyFill="1" applyBorder="1"/>
    <xf numFmtId="164" fontId="3" fillId="4" borderId="53" xfId="1" applyNumberFormat="1" applyFont="1" applyFill="1" applyBorder="1"/>
    <xf numFmtId="0" fontId="0" fillId="4" borderId="1" xfId="0" applyFill="1" applyBorder="1"/>
    <xf numFmtId="164" fontId="3" fillId="6" borderId="53" xfId="1" applyNumberFormat="1" applyFont="1" applyFill="1" applyBorder="1"/>
    <xf numFmtId="0" fontId="2" fillId="0" borderId="1" xfId="0" applyFont="1" applyFill="1" applyBorder="1"/>
    <xf numFmtId="0" fontId="3" fillId="3" borderId="0" xfId="0" applyFont="1" applyFill="1"/>
    <xf numFmtId="164" fontId="3" fillId="3" borderId="16" xfId="1" applyNumberFormat="1" applyFont="1" applyFill="1" applyBorder="1"/>
    <xf numFmtId="164" fontId="3" fillId="3" borderId="1" xfId="1" applyNumberFormat="1" applyFont="1" applyFill="1" applyBorder="1"/>
    <xf numFmtId="164" fontId="3" fillId="3" borderId="21" xfId="1" applyNumberFormat="1" applyFont="1" applyFill="1" applyBorder="1"/>
    <xf numFmtId="164" fontId="3" fillId="3" borderId="53" xfId="1" applyNumberFormat="1" applyFont="1" applyFill="1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4" borderId="51" xfId="0" quotePrefix="1" applyFont="1" applyFill="1" applyBorder="1" applyAlignment="1">
      <alignment horizontal="center" vertical="center" wrapText="1"/>
    </xf>
    <xf numFmtId="0" fontId="3" fillId="4" borderId="5" xfId="0" quotePrefix="1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5" fillId="3" borderId="39" xfId="0" applyFont="1" applyFill="1" applyBorder="1" applyAlignment="1">
      <alignment horizontal="center"/>
    </xf>
    <xf numFmtId="0" fontId="5" fillId="3" borderId="40" xfId="0" applyFont="1" applyFill="1" applyBorder="1" applyAlignment="1">
      <alignment horizontal="center"/>
    </xf>
    <xf numFmtId="0" fontId="5" fillId="3" borderId="4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4" borderId="1" xfId="0" quotePrefix="1" applyFont="1" applyFill="1" applyBorder="1" applyAlignment="1">
      <alignment horizontal="center" vertical="center" wrapText="1"/>
    </xf>
    <xf numFmtId="37" fontId="3" fillId="4" borderId="8" xfId="0" quotePrefix="1" applyNumberFormat="1" applyFont="1" applyFill="1" applyBorder="1" applyAlignment="1">
      <alignment horizontal="center" vertical="center" wrapText="1"/>
    </xf>
    <xf numFmtId="37" fontId="3" fillId="4" borderId="9" xfId="0" quotePrefix="1" applyNumberFormat="1" applyFont="1" applyFill="1" applyBorder="1" applyAlignment="1">
      <alignment horizontal="center" vertical="center" wrapText="1"/>
    </xf>
    <xf numFmtId="0" fontId="3" fillId="4" borderId="6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0" borderId="0" xfId="0" quotePrefix="1" applyFont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0" fontId="12" fillId="3" borderId="15" xfId="0" applyFont="1" applyFill="1" applyBorder="1" applyAlignment="1">
      <alignment horizontal="center" vertical="center"/>
    </xf>
  </cellXfs>
  <cellStyles count="45">
    <cellStyle name="20% - Accent1" xfId="22" builtinId="30" customBuiltin="1"/>
    <cellStyle name="20% - Accent2" xfId="26" builtinId="34" customBuiltin="1"/>
    <cellStyle name="20% - Accent3" xfId="30" builtinId="38" customBuiltin="1"/>
    <cellStyle name="20% - Accent4" xfId="34" builtinId="42" customBuiltin="1"/>
    <cellStyle name="20% - Accent5" xfId="38" builtinId="46" customBuiltin="1"/>
    <cellStyle name="20% - Accent6" xfId="42" builtinId="50" customBuiltin="1"/>
    <cellStyle name="40% - Accent1" xfId="23" builtinId="31" customBuiltin="1"/>
    <cellStyle name="40% - Accent2" xfId="27" builtinId="35" customBuiltin="1"/>
    <cellStyle name="40% - Accent3" xfId="31" builtinId="39" customBuiltin="1"/>
    <cellStyle name="40% - Accent4" xfId="35" builtinId="43" customBuiltin="1"/>
    <cellStyle name="40% - Accent5" xfId="39" builtinId="47" customBuiltin="1"/>
    <cellStyle name="40% - Accent6" xfId="43" builtinId="51" customBuiltin="1"/>
    <cellStyle name="60% - Accent1" xfId="24" builtinId="32" customBuiltin="1"/>
    <cellStyle name="60% - Accent2" xfId="28" builtinId="36" customBuiltin="1"/>
    <cellStyle name="60% - Accent3" xfId="32" builtinId="40" customBuiltin="1"/>
    <cellStyle name="60% - Accent4" xfId="36" builtinId="44" customBuiltin="1"/>
    <cellStyle name="60% - Accent5" xfId="40" builtinId="48" customBuiltin="1"/>
    <cellStyle name="60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urrency" xfId="3" builtinId="4"/>
    <cellStyle name="Explanatory Text" xfId="19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te" xfId="18" builtinId="10" customBuiltin="1"/>
    <cellStyle name="Output" xfId="13" builtinId="21" customBuiltin="1"/>
    <cellStyle name="Percent" xfId="2" builtinId="5"/>
    <cellStyle name="Title" xfId="4" builtinId="15" customBuiltin="1"/>
    <cellStyle name="Total" xfId="20" builtinId="25" customBuiltin="1"/>
    <cellStyle name="Warning Text" xfId="17" builtinId="11" customBuiltin="1"/>
  </cellStyles>
  <dxfs count="0"/>
  <tableStyles count="0" defaultTableStyle="TableStyleMedium2" defaultPivotStyle="PivotStyleLight16"/>
  <colors>
    <mruColors>
      <color rgb="FF0000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65"/>
  <sheetViews>
    <sheetView tabSelected="1" zoomScale="85" zoomScaleNormal="85" workbookViewId="0">
      <selection activeCell="M108" sqref="M108:U108"/>
    </sheetView>
  </sheetViews>
  <sheetFormatPr defaultColWidth="9.28515625" defaultRowHeight="15" x14ac:dyDescent="0.25"/>
  <cols>
    <col min="1" max="1" width="8.7109375" customWidth="1"/>
    <col min="2" max="2" width="17.5703125" customWidth="1"/>
    <col min="3" max="3" width="17" customWidth="1"/>
    <col min="4" max="4" width="16.7109375" customWidth="1"/>
    <col min="5" max="5" width="15.5703125" customWidth="1"/>
    <col min="6" max="6" width="17.7109375" bestFit="1" customWidth="1"/>
    <col min="7" max="11" width="16.7109375" customWidth="1"/>
    <col min="12" max="12" width="16.42578125" customWidth="1"/>
    <col min="13" max="14" width="18" customWidth="1"/>
    <col min="15" max="15" width="16.7109375" customWidth="1"/>
    <col min="16" max="16" width="17.7109375" style="19" bestFit="1" customWidth="1"/>
    <col min="17" max="17" width="17.7109375" bestFit="1" customWidth="1"/>
    <col min="18" max="18" width="17.5703125" bestFit="1" customWidth="1"/>
    <col min="19" max="19" width="19.7109375" bestFit="1" customWidth="1"/>
    <col min="20" max="20" width="17.28515625" customWidth="1"/>
    <col min="21" max="21" width="13.28515625" bestFit="1" customWidth="1"/>
    <col min="22" max="22" width="15" customWidth="1"/>
    <col min="23" max="23" width="8.42578125" customWidth="1"/>
  </cols>
  <sheetData>
    <row r="1" spans="1:20" s="2" customFormat="1" x14ac:dyDescent="0.25">
      <c r="A1" s="1" t="s">
        <v>13</v>
      </c>
      <c r="D1" s="3"/>
      <c r="P1" s="4"/>
    </row>
    <row r="2" spans="1:20" s="2" customFormat="1" ht="18.75" x14ac:dyDescent="0.25">
      <c r="B2" s="2" t="s">
        <v>0</v>
      </c>
      <c r="C2" s="65"/>
      <c r="E2" s="5" t="s">
        <v>1</v>
      </c>
      <c r="F2" s="65"/>
      <c r="G2" s="20"/>
      <c r="H2" s="228" t="s">
        <v>67</v>
      </c>
      <c r="I2" s="229"/>
      <c r="J2" s="229"/>
      <c r="K2" s="229"/>
      <c r="L2" s="229"/>
      <c r="M2" s="229"/>
      <c r="N2" s="230"/>
      <c r="O2" s="7" t="s">
        <v>14</v>
      </c>
      <c r="P2" s="166"/>
      <c r="Q2" s="8"/>
      <c r="R2" s="9"/>
      <c r="S2" s="3"/>
    </row>
    <row r="3" spans="1:20" s="2" customFormat="1" ht="18.75" x14ac:dyDescent="0.25">
      <c r="B3" s="2" t="s">
        <v>2</v>
      </c>
      <c r="C3" s="6"/>
      <c r="E3" s="5" t="s">
        <v>3</v>
      </c>
      <c r="F3" s="65"/>
      <c r="G3" s="20"/>
      <c r="H3" s="231"/>
      <c r="I3" s="232"/>
      <c r="J3" s="232"/>
      <c r="K3" s="232"/>
      <c r="L3" s="232"/>
      <c r="M3" s="232"/>
      <c r="N3" s="233"/>
      <c r="O3" s="10"/>
      <c r="Q3" s="3"/>
      <c r="R3" s="3"/>
    </row>
    <row r="4" spans="1:20" s="2" customFormat="1" ht="15" customHeight="1" x14ac:dyDescent="0.25">
      <c r="E4" s="2" t="s">
        <v>4</v>
      </c>
      <c r="F4" s="136" t="e">
        <f>SUM(F3/F2)</f>
        <v>#DIV/0!</v>
      </c>
      <c r="G4" s="11"/>
      <c r="K4" s="4"/>
    </row>
    <row r="5" spans="1:20" s="2" customFormat="1" ht="15" customHeight="1" x14ac:dyDescent="0.25">
      <c r="F5" s="11"/>
      <c r="G5" s="11"/>
      <c r="K5" s="4"/>
    </row>
    <row r="6" spans="1:20" s="2" customFormat="1" ht="15" customHeight="1" thickBot="1" x14ac:dyDescent="0.3">
      <c r="F6" s="11"/>
      <c r="G6" s="11"/>
      <c r="K6" s="4"/>
    </row>
    <row r="7" spans="1:20" s="1" customFormat="1" ht="19.5" thickBot="1" x14ac:dyDescent="0.35">
      <c r="B7" s="239" t="s">
        <v>15</v>
      </c>
      <c r="C7" s="240"/>
      <c r="D7" s="240"/>
      <c r="E7" s="240"/>
      <c r="F7" s="241"/>
      <c r="G7" s="21"/>
      <c r="H7" s="239" t="s">
        <v>16</v>
      </c>
      <c r="I7" s="240"/>
      <c r="J7" s="240"/>
      <c r="K7" s="240"/>
      <c r="L7" s="240"/>
      <c r="M7" s="240"/>
      <c r="N7" s="241"/>
      <c r="P7" s="239" t="s">
        <v>7</v>
      </c>
      <c r="Q7" s="240"/>
      <c r="R7" s="240"/>
      <c r="S7" s="241"/>
      <c r="T7" s="79"/>
    </row>
    <row r="8" spans="1:20" s="2" customFormat="1" ht="30" customHeight="1" thickTop="1" x14ac:dyDescent="0.25">
      <c r="B8" s="236" t="s">
        <v>15</v>
      </c>
      <c r="C8" s="242" t="s">
        <v>17</v>
      </c>
      <c r="D8" s="242" t="s">
        <v>18</v>
      </c>
      <c r="E8" s="248" t="s">
        <v>19</v>
      </c>
      <c r="F8" s="243" t="s">
        <v>20</v>
      </c>
      <c r="G8" s="22"/>
      <c r="H8" s="236" t="s">
        <v>15</v>
      </c>
      <c r="I8" s="237" t="s">
        <v>21</v>
      </c>
      <c r="J8" s="237" t="s">
        <v>22</v>
      </c>
      <c r="K8" s="237" t="s">
        <v>23</v>
      </c>
      <c r="L8" s="237" t="s">
        <v>24</v>
      </c>
      <c r="M8" s="249" t="s">
        <v>16</v>
      </c>
      <c r="N8" s="33" t="s">
        <v>25</v>
      </c>
      <c r="P8" s="236" t="s">
        <v>15</v>
      </c>
      <c r="Q8" s="237" t="s">
        <v>26</v>
      </c>
      <c r="R8" s="242" t="s">
        <v>27</v>
      </c>
      <c r="S8" s="243" t="s">
        <v>28</v>
      </c>
      <c r="T8" s="253"/>
    </row>
    <row r="9" spans="1:20" s="2" customFormat="1" ht="15" customHeight="1" x14ac:dyDescent="0.25">
      <c r="B9" s="236"/>
      <c r="C9" s="242"/>
      <c r="D9" s="242"/>
      <c r="E9" s="248"/>
      <c r="F9" s="243"/>
      <c r="G9" s="22"/>
      <c r="H9" s="236"/>
      <c r="I9" s="238"/>
      <c r="J9" s="238"/>
      <c r="K9" s="238"/>
      <c r="L9" s="238"/>
      <c r="M9" s="250"/>
      <c r="N9" s="34"/>
      <c r="P9" s="236"/>
      <c r="Q9" s="238"/>
      <c r="R9" s="242"/>
      <c r="S9" s="243"/>
      <c r="T9" s="253"/>
    </row>
    <row r="10" spans="1:20" s="2" customFormat="1" ht="14.85" customHeight="1" x14ac:dyDescent="0.25">
      <c r="B10" s="27" t="s">
        <v>29</v>
      </c>
      <c r="C10" s="106">
        <f>E106</f>
        <v>0</v>
      </c>
      <c r="D10" s="106"/>
      <c r="E10" s="35">
        <f>IFERROR(C10/D10,0%)</f>
        <v>0</v>
      </c>
      <c r="F10" s="82" t="e">
        <f t="shared" ref="F10:F16" si="0">C10-(D10*$F$4)</f>
        <v>#DIV/0!</v>
      </c>
      <c r="G10" s="4"/>
      <c r="H10" s="27" t="s">
        <v>29</v>
      </c>
      <c r="I10" s="12"/>
      <c r="J10" s="106"/>
      <c r="K10" s="12"/>
      <c r="L10" s="106"/>
      <c r="M10" s="12"/>
      <c r="N10" s="164" t="e">
        <f>L10/D30</f>
        <v>#DIV/0!</v>
      </c>
      <c r="P10" s="27" t="s">
        <v>29</v>
      </c>
      <c r="Q10" s="12"/>
      <c r="R10" s="106"/>
      <c r="S10" s="82">
        <f t="shared" ref="S10:S16" si="1">C10</f>
        <v>0</v>
      </c>
      <c r="T10" s="80"/>
    </row>
    <row r="11" spans="1:20" s="2" customFormat="1" ht="15" customHeight="1" x14ac:dyDescent="0.25">
      <c r="B11" s="27" t="s">
        <v>30</v>
      </c>
      <c r="C11" s="106">
        <f>D106</f>
        <v>0</v>
      </c>
      <c r="D11" s="106"/>
      <c r="E11" s="35">
        <f t="shared" ref="E11:E16" si="2">IFERROR(C11/D11,0%)</f>
        <v>0</v>
      </c>
      <c r="F11" s="82" t="e">
        <f t="shared" si="0"/>
        <v>#DIV/0!</v>
      </c>
      <c r="G11" s="4"/>
      <c r="H11" s="27"/>
      <c r="I11" s="12"/>
      <c r="J11" s="106"/>
      <c r="K11" s="12"/>
      <c r="L11" s="106"/>
      <c r="M11" s="12"/>
      <c r="N11" s="164"/>
      <c r="P11" s="27" t="s">
        <v>30</v>
      </c>
      <c r="Q11" s="12"/>
      <c r="R11" s="106"/>
      <c r="S11" s="82">
        <f t="shared" si="1"/>
        <v>0</v>
      </c>
      <c r="T11" s="80"/>
    </row>
    <row r="12" spans="1:20" s="2" customFormat="1" x14ac:dyDescent="0.25">
      <c r="B12" s="27" t="s">
        <v>31</v>
      </c>
      <c r="C12" s="106">
        <f>B106</f>
        <v>0</v>
      </c>
      <c r="D12" s="106"/>
      <c r="E12" s="35">
        <f t="shared" si="2"/>
        <v>0</v>
      </c>
      <c r="F12" s="82" t="e">
        <f t="shared" si="0"/>
        <v>#DIV/0!</v>
      </c>
      <c r="G12" s="4"/>
      <c r="H12" s="27" t="s">
        <v>31</v>
      </c>
      <c r="I12" s="12"/>
      <c r="J12" s="106"/>
      <c r="K12" s="12"/>
      <c r="L12" s="106"/>
      <c r="M12" s="12"/>
      <c r="N12" s="164" t="e">
        <f>L12/D32</f>
        <v>#DIV/0!</v>
      </c>
      <c r="P12" s="27" t="s">
        <v>32</v>
      </c>
      <c r="Q12" s="12"/>
      <c r="R12" s="106"/>
      <c r="S12" s="82">
        <f t="shared" si="1"/>
        <v>0</v>
      </c>
      <c r="T12" s="80"/>
    </row>
    <row r="13" spans="1:20" s="2" customFormat="1" x14ac:dyDescent="0.25">
      <c r="B13" s="27" t="s">
        <v>33</v>
      </c>
      <c r="C13" s="106">
        <f>C106</f>
        <v>0</v>
      </c>
      <c r="D13" s="106"/>
      <c r="E13" s="35">
        <f t="shared" si="2"/>
        <v>0</v>
      </c>
      <c r="F13" s="82" t="e">
        <f t="shared" si="0"/>
        <v>#DIV/0!</v>
      </c>
      <c r="G13" s="4"/>
      <c r="H13" s="27" t="s">
        <v>33</v>
      </c>
      <c r="I13" s="12"/>
      <c r="J13" s="106"/>
      <c r="K13" s="12"/>
      <c r="L13" s="106"/>
      <c r="M13" s="12"/>
      <c r="N13" s="164" t="e">
        <f>L13/D33</f>
        <v>#DIV/0!</v>
      </c>
      <c r="P13" s="27" t="s">
        <v>34</v>
      </c>
      <c r="Q13" s="12"/>
      <c r="R13" s="106"/>
      <c r="S13" s="82">
        <f t="shared" si="1"/>
        <v>0</v>
      </c>
      <c r="T13" s="80"/>
    </row>
    <row r="14" spans="1:20" s="2" customFormat="1" x14ac:dyDescent="0.25">
      <c r="B14" s="27"/>
      <c r="C14" s="106"/>
      <c r="D14" s="106"/>
      <c r="E14" s="35"/>
      <c r="F14" s="82"/>
      <c r="G14" s="4"/>
      <c r="H14" s="27"/>
      <c r="I14" s="12"/>
      <c r="J14" s="106"/>
      <c r="K14" s="12"/>
      <c r="L14" s="106"/>
      <c r="M14" s="12"/>
      <c r="N14" s="164"/>
      <c r="P14" s="27"/>
      <c r="Q14" s="12"/>
      <c r="R14" s="106"/>
      <c r="S14" s="82"/>
      <c r="T14" s="80"/>
    </row>
    <row r="15" spans="1:20" s="2" customFormat="1" x14ac:dyDescent="0.25">
      <c r="B15" s="27" t="s">
        <v>35</v>
      </c>
      <c r="C15" s="106">
        <f>H106</f>
        <v>0</v>
      </c>
      <c r="D15" s="106"/>
      <c r="E15" s="35">
        <f t="shared" si="2"/>
        <v>0</v>
      </c>
      <c r="F15" s="82" t="e">
        <f t="shared" si="0"/>
        <v>#DIV/0!</v>
      </c>
      <c r="G15" s="4"/>
      <c r="H15" s="27" t="str">
        <f t="shared" ref="H15" si="3">B15</f>
        <v>Termite</v>
      </c>
      <c r="I15" s="12"/>
      <c r="J15" s="106"/>
      <c r="K15" s="12"/>
      <c r="L15" s="106"/>
      <c r="M15" s="12"/>
      <c r="N15" s="164" t="e">
        <f>L15/D35</f>
        <v>#DIV/0!</v>
      </c>
      <c r="P15" s="27" t="s">
        <v>35</v>
      </c>
      <c r="Q15" s="12"/>
      <c r="R15" s="106"/>
      <c r="S15" s="82">
        <f t="shared" si="1"/>
        <v>0</v>
      </c>
      <c r="T15" s="80"/>
    </row>
    <row r="16" spans="1:20" s="2" customFormat="1" x14ac:dyDescent="0.25">
      <c r="B16" s="27" t="s">
        <v>36</v>
      </c>
      <c r="C16" s="106">
        <f>G106</f>
        <v>0</v>
      </c>
      <c r="D16" s="106"/>
      <c r="E16" s="35">
        <f t="shared" si="2"/>
        <v>0</v>
      </c>
      <c r="F16" s="82" t="e">
        <f t="shared" si="0"/>
        <v>#DIV/0!</v>
      </c>
      <c r="G16" s="4"/>
      <c r="H16" s="27" t="s">
        <v>36</v>
      </c>
      <c r="I16" s="12"/>
      <c r="J16" s="106"/>
      <c r="K16" s="12"/>
      <c r="L16" s="106"/>
      <c r="M16" s="12"/>
      <c r="N16" s="164" t="e">
        <f>L16/D36</f>
        <v>#DIV/0!</v>
      </c>
      <c r="P16" s="27" t="s">
        <v>36</v>
      </c>
      <c r="Q16" s="12"/>
      <c r="R16" s="106"/>
      <c r="S16" s="82">
        <f t="shared" si="1"/>
        <v>0</v>
      </c>
      <c r="T16" s="80"/>
    </row>
    <row r="17" spans="2:20" s="2" customFormat="1" x14ac:dyDescent="0.25">
      <c r="B17" s="27" t="s">
        <v>70</v>
      </c>
      <c r="C17" s="106">
        <f>I106</f>
        <v>0</v>
      </c>
      <c r="D17" s="106"/>
      <c r="E17" s="35">
        <f>IFERROR(C17/D17,0%)</f>
        <v>0</v>
      </c>
      <c r="F17" s="82" t="e">
        <f>C17-(D17*$F$4)</f>
        <v>#DIV/0!</v>
      </c>
      <c r="G17" s="4"/>
      <c r="H17" s="27" t="s">
        <v>70</v>
      </c>
      <c r="I17" s="12"/>
      <c r="J17" s="106"/>
      <c r="K17" s="12"/>
      <c r="L17" s="106"/>
      <c r="M17" s="12"/>
      <c r="N17" s="164" t="e">
        <f>L17/D37</f>
        <v>#DIV/0!</v>
      </c>
      <c r="P17" s="27" t="s">
        <v>70</v>
      </c>
      <c r="Q17" s="12"/>
      <c r="R17" s="106"/>
      <c r="S17" s="82">
        <f>C17</f>
        <v>0</v>
      </c>
      <c r="T17" s="80"/>
    </row>
    <row r="18" spans="2:20" s="2" customFormat="1" x14ac:dyDescent="0.25">
      <c r="B18" s="189"/>
      <c r="C18" s="77"/>
      <c r="D18" s="77"/>
      <c r="E18" s="77"/>
      <c r="F18" s="190"/>
      <c r="G18" s="4"/>
      <c r="H18" s="189"/>
      <c r="I18" s="77"/>
      <c r="J18" s="77"/>
      <c r="K18" s="77"/>
      <c r="L18" s="77"/>
      <c r="M18" s="77"/>
      <c r="N18" s="190"/>
      <c r="P18" s="189"/>
      <c r="Q18" s="77"/>
      <c r="R18" s="77"/>
      <c r="S18" s="190"/>
      <c r="T18" s="80"/>
    </row>
    <row r="19" spans="2:20" s="2" customFormat="1" x14ac:dyDescent="0.25">
      <c r="B19" s="27" t="s">
        <v>37</v>
      </c>
      <c r="C19" s="106">
        <f>J106</f>
        <v>0</v>
      </c>
      <c r="D19" s="106"/>
      <c r="E19" s="35">
        <f>IFERROR(C19/D19,0%)</f>
        <v>0</v>
      </c>
      <c r="F19" s="82" t="e">
        <f>C19-(D19*$F$4)</f>
        <v>#DIV/0!</v>
      </c>
      <c r="G19" s="4"/>
      <c r="H19" s="27" t="s">
        <v>38</v>
      </c>
      <c r="I19" s="12"/>
      <c r="J19" s="106"/>
      <c r="K19" s="12"/>
      <c r="L19" s="106"/>
      <c r="M19" s="12"/>
      <c r="N19" s="164" t="e">
        <f>L19/D39</f>
        <v>#DIV/0!</v>
      </c>
      <c r="P19" s="27" t="s">
        <v>37</v>
      </c>
      <c r="Q19" s="12"/>
      <c r="R19" s="106"/>
      <c r="S19" s="82">
        <f>C19</f>
        <v>0</v>
      </c>
      <c r="T19" s="80"/>
    </row>
    <row r="20" spans="2:20" s="2" customFormat="1" x14ac:dyDescent="0.25">
      <c r="B20" s="27" t="s">
        <v>39</v>
      </c>
      <c r="C20" s="106">
        <f>F106</f>
        <v>0</v>
      </c>
      <c r="D20" s="106"/>
      <c r="E20" s="35">
        <f>IFERROR(C20/D20,0%)</f>
        <v>0</v>
      </c>
      <c r="F20" s="82" t="e">
        <f>C20-(D20*$F$4)</f>
        <v>#DIV/0!</v>
      </c>
      <c r="G20" s="4"/>
      <c r="H20" s="27" t="s">
        <v>39</v>
      </c>
      <c r="I20" s="12"/>
      <c r="J20" s="106"/>
      <c r="K20" s="12"/>
      <c r="L20" s="106"/>
      <c r="M20" s="12"/>
      <c r="N20" s="164" t="e">
        <f>L20/D40</f>
        <v>#DIV/0!</v>
      </c>
      <c r="P20" s="27" t="s">
        <v>40</v>
      </c>
      <c r="Q20" s="12"/>
      <c r="R20" s="106"/>
      <c r="S20" s="82">
        <f>C20</f>
        <v>0</v>
      </c>
      <c r="T20" s="80"/>
    </row>
    <row r="21" spans="2:20" s="2" customFormat="1" x14ac:dyDescent="0.25">
      <c r="B21" s="28"/>
      <c r="C21" s="106"/>
      <c r="D21" s="106"/>
      <c r="E21" s="35"/>
      <c r="F21" s="82"/>
      <c r="G21" s="4"/>
      <c r="H21" s="28"/>
      <c r="I21" s="12"/>
      <c r="J21" s="106"/>
      <c r="K21" s="12"/>
      <c r="L21" s="106"/>
      <c r="M21" s="12"/>
      <c r="N21" s="164"/>
      <c r="P21" s="27" t="s">
        <v>41</v>
      </c>
      <c r="Q21" s="12"/>
      <c r="R21" s="106"/>
      <c r="S21" s="82"/>
      <c r="T21" s="80"/>
    </row>
    <row r="22" spans="2:20" s="2" customFormat="1" ht="15.75" thickBot="1" x14ac:dyDescent="0.3">
      <c r="B22" s="191"/>
      <c r="C22" s="192"/>
      <c r="D22" s="192"/>
      <c r="E22" s="193"/>
      <c r="F22" s="194"/>
      <c r="G22" s="4"/>
      <c r="H22" s="191"/>
      <c r="I22" s="195"/>
      <c r="J22" s="192"/>
      <c r="K22" s="195"/>
      <c r="L22" s="192"/>
      <c r="M22" s="196"/>
      <c r="N22" s="197"/>
      <c r="P22" s="198"/>
      <c r="Q22" s="195"/>
      <c r="R22" s="192"/>
      <c r="S22" s="194"/>
      <c r="T22" s="80"/>
    </row>
    <row r="23" spans="2:20" s="2" customFormat="1" ht="19.5" thickBot="1" x14ac:dyDescent="0.35">
      <c r="B23" s="30" t="s">
        <v>12</v>
      </c>
      <c r="C23" s="117">
        <f>SUM(C10:C21)</f>
        <v>0</v>
      </c>
      <c r="D23" s="117">
        <f>SUM(D10:D21)</f>
        <v>0</v>
      </c>
      <c r="E23" s="36">
        <f>IFERROR(C23/D23,0%)</f>
        <v>0</v>
      </c>
      <c r="F23" s="118" t="e">
        <f>C23-(D23*$F$4)</f>
        <v>#DIV/0!</v>
      </c>
      <c r="G23" s="23"/>
      <c r="H23" s="30" t="s">
        <v>12</v>
      </c>
      <c r="I23" s="31">
        <f>SUM(I10:I20)</f>
        <v>0</v>
      </c>
      <c r="J23" s="117">
        <f>SUM(J10:J20)</f>
        <v>0</v>
      </c>
      <c r="K23" s="31">
        <f>SUM(K10:K20)</f>
        <v>0</v>
      </c>
      <c r="L23" s="117">
        <f>SUM(L10:L20)</f>
        <v>0</v>
      </c>
      <c r="M23" s="32">
        <f>+I23-K23</f>
        <v>0</v>
      </c>
      <c r="N23" s="165" t="e">
        <f>L23/D42</f>
        <v>#DIV/0!</v>
      </c>
      <c r="P23" s="30" t="s">
        <v>12</v>
      </c>
      <c r="Q23" s="31">
        <f>SUM(Q10:Q21)</f>
        <v>0</v>
      </c>
      <c r="R23" s="117">
        <f>SUM(R10:R21)</f>
        <v>0</v>
      </c>
      <c r="S23" s="118">
        <f>SUM(S10:S21)</f>
        <v>0</v>
      </c>
      <c r="T23" s="81"/>
    </row>
    <row r="24" spans="2:20" s="2" customFormat="1" ht="15.75" thickBot="1" x14ac:dyDescent="0.3">
      <c r="B24" s="71"/>
      <c r="C24" s="72"/>
      <c r="D24" s="72"/>
      <c r="E24" s="73"/>
      <c r="F24" s="74"/>
      <c r="H24" s="91"/>
      <c r="I24" s="131"/>
      <c r="J24" s="131"/>
      <c r="K24" s="131"/>
      <c r="L24" s="131"/>
      <c r="M24" s="131"/>
      <c r="N24" s="130"/>
      <c r="P24" s="76"/>
      <c r="Q24" s="75"/>
      <c r="R24" s="75"/>
      <c r="S24" s="74"/>
    </row>
    <row r="26" spans="2:20" s="2" customFormat="1" ht="18.75" customHeight="1" thickBot="1" x14ac:dyDescent="0.35">
      <c r="Q26" s="26"/>
      <c r="R26" s="24"/>
    </row>
    <row r="27" spans="2:20" s="2" customFormat="1" ht="45.2" customHeight="1" thickBot="1" x14ac:dyDescent="0.3">
      <c r="B27" s="258" t="s">
        <v>42</v>
      </c>
      <c r="C27" s="259"/>
      <c r="D27" s="260"/>
      <c r="F27" s="258" t="s">
        <v>43</v>
      </c>
      <c r="G27" s="261"/>
      <c r="H27" s="261"/>
      <c r="I27" s="261"/>
      <c r="J27" s="260"/>
      <c r="L27" s="262" t="s">
        <v>44</v>
      </c>
      <c r="M27" s="263"/>
      <c r="N27" s="263"/>
      <c r="O27" s="263"/>
      <c r="P27" s="263"/>
      <c r="Q27" s="263"/>
      <c r="R27" s="263"/>
      <c r="S27" s="264"/>
    </row>
    <row r="28" spans="2:20" s="2" customFormat="1" ht="30.75" customHeight="1" x14ac:dyDescent="0.25">
      <c r="B28" s="254" t="s">
        <v>42</v>
      </c>
      <c r="C28" s="242" t="str">
        <f>"Monthly as of "&amp;C2</f>
        <v xml:space="preserve">Monthly as of </v>
      </c>
      <c r="D28" s="256" t="str">
        <f>"Annual as of "&amp;C2</f>
        <v xml:space="preserve">Annual as of </v>
      </c>
      <c r="F28" s="251" t="s">
        <v>15</v>
      </c>
      <c r="G28" s="155" t="s">
        <v>45</v>
      </c>
      <c r="H28" s="155" t="s">
        <v>46</v>
      </c>
      <c r="I28" s="234" t="s">
        <v>19</v>
      </c>
      <c r="J28" s="245" t="s">
        <v>20</v>
      </c>
      <c r="L28" s="236" t="s">
        <v>47</v>
      </c>
      <c r="M28" s="246" t="s">
        <v>48</v>
      </c>
      <c r="N28" s="246" t="s">
        <v>49</v>
      </c>
      <c r="O28" s="246" t="s">
        <v>50</v>
      </c>
      <c r="P28" s="246" t="s">
        <v>51</v>
      </c>
      <c r="Q28" s="247" t="s">
        <v>52</v>
      </c>
      <c r="R28" s="242" t="s">
        <v>53</v>
      </c>
      <c r="S28" s="244" t="s">
        <v>54</v>
      </c>
    </row>
    <row r="29" spans="2:20" s="2" customFormat="1" x14ac:dyDescent="0.25">
      <c r="B29" s="255"/>
      <c r="C29" s="242"/>
      <c r="D29" s="257"/>
      <c r="F29" s="252"/>
      <c r="G29" s="173"/>
      <c r="H29" s="173"/>
      <c r="I29" s="235"/>
      <c r="J29" s="243"/>
      <c r="L29" s="236"/>
      <c r="M29" s="246"/>
      <c r="N29" s="246"/>
      <c r="O29" s="246"/>
      <c r="P29" s="246"/>
      <c r="Q29" s="247"/>
      <c r="R29" s="242"/>
      <c r="S29" s="244"/>
    </row>
    <row r="30" spans="2:20" s="2" customFormat="1" x14ac:dyDescent="0.25">
      <c r="B30" s="27" t="s">
        <v>29</v>
      </c>
      <c r="C30" s="107"/>
      <c r="D30" s="119"/>
      <c r="F30" s="27" t="s">
        <v>29</v>
      </c>
      <c r="G30" s="106">
        <f>P106</f>
        <v>0</v>
      </c>
      <c r="H30" s="106"/>
      <c r="I30" s="152">
        <f>IFERROR(G30/H30,0%)</f>
        <v>0</v>
      </c>
      <c r="J30" s="82" t="e">
        <f t="shared" ref="J30:J36" si="4">G30-(H30*$F$4)</f>
        <v>#DIV/0!</v>
      </c>
      <c r="L30" s="144" t="e">
        <f>AR!#REF!</f>
        <v>#REF!</v>
      </c>
      <c r="M30" s="106" t="e">
        <f>AR!#REF!</f>
        <v>#REF!</v>
      </c>
      <c r="N30" s="106" t="e">
        <f>AR!#REF!</f>
        <v>#REF!</v>
      </c>
      <c r="O30" s="106" t="e">
        <f>AR!#REF!</f>
        <v>#REF!</v>
      </c>
      <c r="P30" s="106" t="e">
        <f>AR!#REF!</f>
        <v>#REF!</v>
      </c>
      <c r="Q30" s="106" t="e">
        <f>AR!#REF!</f>
        <v>#REF!</v>
      </c>
      <c r="R30" s="86" t="e">
        <f>SUM(M30:Q30)</f>
        <v>#REF!</v>
      </c>
      <c r="S30" s="82" t="e">
        <f>SUM(L30:Q30)</f>
        <v>#REF!</v>
      </c>
    </row>
    <row r="31" spans="2:20" s="2" customFormat="1" ht="15.75" thickBot="1" x14ac:dyDescent="0.3">
      <c r="B31" s="27" t="s">
        <v>30</v>
      </c>
      <c r="C31" s="107"/>
      <c r="D31" s="119"/>
      <c r="F31" s="27" t="s">
        <v>30</v>
      </c>
      <c r="G31" s="106">
        <f>O106</f>
        <v>0</v>
      </c>
      <c r="H31" s="106"/>
      <c r="I31" s="152">
        <f t="shared" ref="I31:I35" si="5">IFERROR(G31/H31,0%)</f>
        <v>0</v>
      </c>
      <c r="J31" s="82" t="e">
        <f t="shared" si="4"/>
        <v>#DIV/0!</v>
      </c>
      <c r="L31" s="83"/>
      <c r="M31" s="163" t="e">
        <f t="shared" ref="M31:R31" si="6">M30/$R30</f>
        <v>#REF!</v>
      </c>
      <c r="N31" s="163" t="e">
        <f t="shared" si="6"/>
        <v>#REF!</v>
      </c>
      <c r="O31" s="163" t="e">
        <f t="shared" si="6"/>
        <v>#REF!</v>
      </c>
      <c r="P31" s="163" t="e">
        <f t="shared" si="6"/>
        <v>#REF!</v>
      </c>
      <c r="Q31" s="163" t="e">
        <f t="shared" si="6"/>
        <v>#REF!</v>
      </c>
      <c r="R31" s="84" t="e">
        <f t="shared" si="6"/>
        <v>#REF!</v>
      </c>
      <c r="S31" s="85"/>
    </row>
    <row r="32" spans="2:20" s="2" customFormat="1" x14ac:dyDescent="0.25">
      <c r="B32" s="27" t="s">
        <v>32</v>
      </c>
      <c r="C32" s="107"/>
      <c r="D32" s="119"/>
      <c r="F32" s="27" t="s">
        <v>32</v>
      </c>
      <c r="G32" s="106">
        <f>M106</f>
        <v>0</v>
      </c>
      <c r="H32" s="106"/>
      <c r="I32" s="152">
        <f t="shared" si="5"/>
        <v>0</v>
      </c>
      <c r="J32" s="82" t="e">
        <f t="shared" si="4"/>
        <v>#DIV/0!</v>
      </c>
      <c r="M32"/>
      <c r="O32"/>
    </row>
    <row r="33" spans="2:30" s="2" customFormat="1" x14ac:dyDescent="0.25">
      <c r="B33" s="27" t="s">
        <v>34</v>
      </c>
      <c r="C33" s="107"/>
      <c r="D33" s="119"/>
      <c r="F33" s="27" t="s">
        <v>34</v>
      </c>
      <c r="G33" s="106">
        <f>N106</f>
        <v>0</v>
      </c>
      <c r="H33" s="106"/>
      <c r="I33" s="152">
        <f t="shared" si="5"/>
        <v>0</v>
      </c>
      <c r="J33" s="82" t="e">
        <f t="shared" si="4"/>
        <v>#DIV/0!</v>
      </c>
      <c r="L33" s="150"/>
      <c r="M33" s="150"/>
      <c r="N33" s="150"/>
      <c r="O33" s="150"/>
      <c r="P33" s="150"/>
      <c r="Q33" s="150"/>
      <c r="R33" s="150"/>
      <c r="S33" s="150"/>
    </row>
    <row r="34" spans="2:30" s="2" customFormat="1" x14ac:dyDescent="0.25">
      <c r="B34" s="27"/>
      <c r="C34" s="107"/>
      <c r="D34" s="119"/>
      <c r="F34" s="27"/>
      <c r="G34" s="106"/>
      <c r="H34" s="106"/>
      <c r="I34" s="152"/>
      <c r="J34" s="82"/>
      <c r="L34" s="149"/>
      <c r="M34" s="148"/>
      <c r="N34" s="148"/>
      <c r="O34" s="148"/>
      <c r="P34" s="148"/>
      <c r="Q34" s="148"/>
      <c r="R34" s="148"/>
      <c r="S34" s="151"/>
    </row>
    <row r="35" spans="2:30" s="2" customFormat="1" x14ac:dyDescent="0.25">
      <c r="B35" s="27" t="s">
        <v>35</v>
      </c>
      <c r="C35" s="107"/>
      <c r="D35" s="119"/>
      <c r="F35" s="27" t="s">
        <v>35</v>
      </c>
      <c r="G35" s="106">
        <f>S106</f>
        <v>0</v>
      </c>
      <c r="H35" s="106"/>
      <c r="I35" s="152">
        <f t="shared" si="5"/>
        <v>0</v>
      </c>
      <c r="J35" s="82" t="e">
        <f t="shared" si="4"/>
        <v>#DIV/0!</v>
      </c>
      <c r="M35"/>
      <c r="O35"/>
      <c r="S35"/>
    </row>
    <row r="36" spans="2:30" s="2" customFormat="1" x14ac:dyDescent="0.25">
      <c r="B36" s="27" t="s">
        <v>36</v>
      </c>
      <c r="C36" s="107"/>
      <c r="D36" s="119"/>
      <c r="F36" s="27" t="s">
        <v>36</v>
      </c>
      <c r="G36" s="106">
        <f>R106</f>
        <v>0</v>
      </c>
      <c r="H36" s="106"/>
      <c r="I36" s="152">
        <f t="shared" ref="I36" si="7">IFERROR(G36/H36,0%)</f>
        <v>0</v>
      </c>
      <c r="J36" s="82" t="e">
        <f t="shared" si="4"/>
        <v>#DIV/0!</v>
      </c>
      <c r="M36"/>
      <c r="O36"/>
      <c r="S36"/>
    </row>
    <row r="37" spans="2:30" s="2" customFormat="1" x14ac:dyDescent="0.25">
      <c r="B37" s="27" t="s">
        <v>70</v>
      </c>
      <c r="C37" s="107"/>
      <c r="D37" s="119"/>
      <c r="F37" s="27" t="s">
        <v>70</v>
      </c>
      <c r="G37" s="106">
        <f>T106</f>
        <v>0</v>
      </c>
      <c r="H37" s="106"/>
      <c r="I37" s="152"/>
      <c r="J37" s="82"/>
      <c r="M37"/>
    </row>
    <row r="38" spans="2:30" s="2" customFormat="1" x14ac:dyDescent="0.25">
      <c r="B38" s="189"/>
      <c r="C38" s="77"/>
      <c r="D38" s="190"/>
      <c r="F38" s="189"/>
      <c r="G38" s="77"/>
      <c r="H38" s="77"/>
      <c r="I38" s="77"/>
      <c r="J38" s="190"/>
      <c r="M38"/>
    </row>
    <row r="39" spans="2:30" s="2" customFormat="1" x14ac:dyDescent="0.25">
      <c r="B39" s="27" t="s">
        <v>37</v>
      </c>
      <c r="C39" s="107"/>
      <c r="D39" s="119"/>
      <c r="F39" s="27" t="s">
        <v>37</v>
      </c>
      <c r="G39" s="106">
        <f>U106</f>
        <v>0</v>
      </c>
      <c r="H39" s="106"/>
      <c r="I39" s="152">
        <f>IFERROR(G39/H39,0%)</f>
        <v>0</v>
      </c>
      <c r="J39" s="82" t="e">
        <f>G39-(H39*$F$4)</f>
        <v>#DIV/0!</v>
      </c>
      <c r="M39"/>
    </row>
    <row r="40" spans="2:30" s="2" customFormat="1" x14ac:dyDescent="0.25">
      <c r="B40" s="27" t="s">
        <v>40</v>
      </c>
      <c r="C40" s="107"/>
      <c r="D40" s="119"/>
      <c r="F40" s="27" t="s">
        <v>40</v>
      </c>
      <c r="G40" s="106">
        <f>Q106</f>
        <v>0</v>
      </c>
      <c r="H40" s="106"/>
      <c r="I40" s="152">
        <f t="shared" ref="I40" si="8">IFERROR(G40/H40,0%)</f>
        <v>0</v>
      </c>
      <c r="J40" s="82" t="e">
        <f>G40-(H40*$F$4)</f>
        <v>#DIV/0!</v>
      </c>
      <c r="M40"/>
    </row>
    <row r="41" spans="2:30" s="2" customFormat="1" ht="15.75" thickBot="1" x14ac:dyDescent="0.3">
      <c r="B41" s="28"/>
      <c r="C41" s="107"/>
      <c r="D41" s="119"/>
      <c r="F41" s="29"/>
      <c r="G41" s="115"/>
      <c r="H41" s="115"/>
      <c r="I41" s="153">
        <f>IFERROR(G41/H41,0%)</f>
        <v>0</v>
      </c>
      <c r="J41" s="116"/>
      <c r="M41"/>
    </row>
    <row r="42" spans="2:30" s="2" customFormat="1" ht="19.5" thickBot="1" x14ac:dyDescent="0.35">
      <c r="B42" s="30" t="s">
        <v>12</v>
      </c>
      <c r="C42" s="117">
        <f>SUM(C30:C41)</f>
        <v>0</v>
      </c>
      <c r="D42" s="118">
        <f>SUM(D30:D41)</f>
        <v>0</v>
      </c>
      <c r="F42" s="30" t="s">
        <v>12</v>
      </c>
      <c r="G42" s="117">
        <f>SUM(G30:G40)</f>
        <v>0</v>
      </c>
      <c r="H42" s="117">
        <f>SUM(H30:H41)</f>
        <v>0</v>
      </c>
      <c r="I42" s="154">
        <f>IFERROR(G42/H42,0%)</f>
        <v>0</v>
      </c>
      <c r="J42" s="118" t="e">
        <f>G42-(H42*$F$4)</f>
        <v>#DIV/0!</v>
      </c>
      <c r="M42"/>
    </row>
    <row r="43" spans="2:30" s="2" customFormat="1" ht="19.5" thickBot="1" x14ac:dyDescent="0.35">
      <c r="B43" s="39"/>
      <c r="C43" s="40"/>
      <c r="D43" s="57"/>
      <c r="F43" s="104"/>
      <c r="G43" s="92"/>
      <c r="H43" s="92"/>
      <c r="I43" s="92"/>
      <c r="J43" s="93"/>
      <c r="Y43"/>
      <c r="Z43"/>
      <c r="AA43"/>
      <c r="AB43"/>
      <c r="AC43"/>
      <c r="AD43"/>
    </row>
    <row r="44" spans="2:30" s="2" customFormat="1" x14ac:dyDescent="0.25">
      <c r="Q44" s="4"/>
      <c r="R44" s="4"/>
      <c r="S44" s="4"/>
      <c r="T44" s="4"/>
    </row>
    <row r="45" spans="2:30" s="2" customFormat="1" ht="15.75" thickBot="1" x14ac:dyDescent="0.3">
      <c r="L45" s="4"/>
      <c r="M45" s="4"/>
      <c r="N45" s="4"/>
      <c r="O45" s="4"/>
      <c r="Q45" s="4"/>
      <c r="R45" s="4"/>
      <c r="S45" s="4"/>
      <c r="T45" s="4"/>
    </row>
    <row r="46" spans="2:30" s="2" customFormat="1" ht="21.75" thickBot="1" x14ac:dyDescent="0.3">
      <c r="B46" s="174" t="s">
        <v>55</v>
      </c>
      <c r="C46" s="175"/>
      <c r="D46" s="175"/>
      <c r="E46" s="176"/>
      <c r="F46" s="177"/>
      <c r="G46" s="199" t="s">
        <v>72</v>
      </c>
      <c r="H46" s="210"/>
      <c r="I46" s="200"/>
      <c r="J46" s="200"/>
      <c r="K46" s="201"/>
      <c r="M46" s="87"/>
      <c r="N46" s="199" t="s">
        <v>6</v>
      </c>
      <c r="O46" s="200"/>
      <c r="P46" s="200"/>
      <c r="Q46" s="200"/>
      <c r="R46" s="200"/>
      <c r="S46" s="201"/>
    </row>
    <row r="47" spans="2:30" s="2" customFormat="1" x14ac:dyDescent="0.25">
      <c r="B47" s="43"/>
      <c r="C47" s="44" t="s">
        <v>56</v>
      </c>
      <c r="D47" s="44" t="s">
        <v>56</v>
      </c>
      <c r="E47" s="181" t="s">
        <v>56</v>
      </c>
      <c r="F47" s="178"/>
      <c r="G47" s="89"/>
      <c r="H47" s="15" t="s">
        <v>76</v>
      </c>
      <c r="I47" s="15"/>
      <c r="J47" s="209"/>
      <c r="K47" s="37"/>
      <c r="N47" s="89"/>
      <c r="O47" s="88"/>
      <c r="P47" s="15" t="s">
        <v>7</v>
      </c>
      <c r="Q47" s="161" t="s">
        <v>12</v>
      </c>
      <c r="R47" s="161" t="s">
        <v>57</v>
      </c>
      <c r="S47" s="37" t="s">
        <v>8</v>
      </c>
    </row>
    <row r="48" spans="2:30" s="2" customFormat="1" x14ac:dyDescent="0.25">
      <c r="B48" s="38" t="s">
        <v>5</v>
      </c>
      <c r="C48" s="15" t="s">
        <v>58</v>
      </c>
      <c r="D48" s="15" t="s">
        <v>69</v>
      </c>
      <c r="E48" s="37" t="s">
        <v>68</v>
      </c>
      <c r="F48" s="178"/>
      <c r="G48" s="89"/>
      <c r="H48" s="15" t="s">
        <v>77</v>
      </c>
      <c r="I48" s="15" t="s">
        <v>73</v>
      </c>
      <c r="J48" s="15" t="s">
        <v>74</v>
      </c>
      <c r="K48" s="37" t="s">
        <v>75</v>
      </c>
      <c r="N48" s="89"/>
      <c r="O48" s="15" t="s">
        <v>9</v>
      </c>
      <c r="P48" s="15" t="s">
        <v>10</v>
      </c>
      <c r="Q48" s="15" t="s">
        <v>59</v>
      </c>
      <c r="R48" s="105" t="s">
        <v>60</v>
      </c>
      <c r="S48" s="37" t="s">
        <v>11</v>
      </c>
    </row>
    <row r="49" spans="1:19" s="2" customFormat="1" x14ac:dyDescent="0.25">
      <c r="B49" s="66"/>
      <c r="C49" s="18"/>
      <c r="D49" s="18"/>
      <c r="E49" s="182"/>
      <c r="F49" s="151"/>
      <c r="G49" s="90"/>
      <c r="H49" s="12"/>
      <c r="I49" s="12"/>
      <c r="J49" s="12"/>
      <c r="K49" s="164"/>
      <c r="N49" s="90"/>
      <c r="O49" s="77"/>
      <c r="P49" s="106"/>
      <c r="Q49" s="107"/>
      <c r="R49" s="107"/>
      <c r="S49" s="168"/>
    </row>
    <row r="50" spans="1:19" s="2" customFormat="1" x14ac:dyDescent="0.25">
      <c r="A50"/>
      <c r="B50" s="69"/>
      <c r="C50" s="60"/>
      <c r="D50" s="60"/>
      <c r="E50" s="172"/>
      <c r="F50" s="151"/>
      <c r="G50" s="94"/>
      <c r="H50" s="61">
        <v>3038</v>
      </c>
      <c r="I50" s="61">
        <v>120</v>
      </c>
      <c r="J50" s="61">
        <v>11313.8</v>
      </c>
      <c r="K50" s="214">
        <f>I50/H50</f>
        <v>3.9499670836076368E-2</v>
      </c>
      <c r="N50" s="94"/>
      <c r="O50" s="101">
        <f>C50</f>
        <v>0</v>
      </c>
      <c r="P50" s="113">
        <f>R23</f>
        <v>0</v>
      </c>
      <c r="Q50" s="112" t="e">
        <f>P50/O50</f>
        <v>#DIV/0!</v>
      </c>
      <c r="R50" s="112" t="e">
        <f>Q50/(F2-F3)</f>
        <v>#DIV/0!</v>
      </c>
      <c r="S50" s="171" t="e">
        <f>Q23/C50/(F2-F3)</f>
        <v>#DIV/0!</v>
      </c>
    </row>
    <row r="51" spans="1:19" x14ac:dyDescent="0.25">
      <c r="B51" s="66"/>
      <c r="C51" s="18"/>
      <c r="D51" s="18"/>
      <c r="E51" s="182"/>
      <c r="F51" s="151"/>
      <c r="G51" s="90"/>
      <c r="H51" s="206"/>
      <c r="I51" s="206"/>
      <c r="J51" s="206"/>
      <c r="K51" s="211"/>
      <c r="N51" s="90"/>
      <c r="O51" s="63"/>
      <c r="P51" s="108"/>
      <c r="Q51" s="107"/>
      <c r="R51" s="107"/>
      <c r="S51" s="167"/>
    </row>
    <row r="52" spans="1:19" x14ac:dyDescent="0.25">
      <c r="B52" s="66"/>
      <c r="C52" s="18"/>
      <c r="D52" s="18"/>
      <c r="E52" s="182"/>
      <c r="F52" s="151"/>
      <c r="G52" s="90"/>
      <c r="H52" s="206"/>
      <c r="I52" s="206"/>
      <c r="J52" s="206"/>
      <c r="K52" s="211"/>
      <c r="N52" s="90"/>
      <c r="O52" s="63"/>
      <c r="P52" s="108"/>
      <c r="Q52" s="109"/>
      <c r="R52" s="107"/>
      <c r="S52" s="167"/>
    </row>
    <row r="53" spans="1:19" x14ac:dyDescent="0.25">
      <c r="B53" s="66"/>
      <c r="C53" s="18"/>
      <c r="D53" s="18"/>
      <c r="E53" s="182"/>
      <c r="F53" s="151"/>
      <c r="G53" s="90"/>
      <c r="H53" s="206"/>
      <c r="I53" s="206"/>
      <c r="J53" s="206"/>
      <c r="K53" s="211"/>
      <c r="N53" s="90"/>
      <c r="O53" s="63"/>
      <c r="P53" s="108"/>
      <c r="Q53" s="109"/>
      <c r="R53" s="106"/>
      <c r="S53" s="167"/>
    </row>
    <row r="54" spans="1:19" ht="18.75" x14ac:dyDescent="0.3">
      <c r="B54" s="67"/>
      <c r="C54" s="18"/>
      <c r="D54" s="18"/>
      <c r="E54" s="182"/>
      <c r="F54" s="151"/>
      <c r="G54" s="78"/>
      <c r="H54" s="206"/>
      <c r="I54" s="206"/>
      <c r="J54" s="206"/>
      <c r="K54" s="211"/>
      <c r="N54" s="78"/>
      <c r="O54" s="63"/>
      <c r="P54" s="108"/>
      <c r="Q54" s="110"/>
      <c r="R54" s="114"/>
      <c r="S54" s="167"/>
    </row>
    <row r="55" spans="1:19" ht="18.75" x14ac:dyDescent="0.3">
      <c r="B55" s="66"/>
      <c r="C55" s="18"/>
      <c r="D55" s="18"/>
      <c r="E55" s="182"/>
      <c r="F55" s="151"/>
      <c r="G55" s="90"/>
      <c r="H55" s="206"/>
      <c r="I55" s="206"/>
      <c r="J55" s="206"/>
      <c r="K55" s="211"/>
      <c r="N55" s="90"/>
      <c r="O55" s="63"/>
      <c r="P55" s="108"/>
      <c r="Q55" s="110"/>
      <c r="R55" s="114"/>
      <c r="S55" s="167"/>
    </row>
    <row r="56" spans="1:19" x14ac:dyDescent="0.25">
      <c r="B56" s="66"/>
      <c r="C56" s="12"/>
      <c r="D56" s="12"/>
      <c r="E56" s="182"/>
      <c r="F56" s="151"/>
      <c r="G56" s="90"/>
      <c r="H56" s="206"/>
      <c r="I56" s="206"/>
      <c r="J56" s="206"/>
      <c r="K56" s="211"/>
      <c r="N56" s="90"/>
      <c r="O56" s="63"/>
      <c r="P56" s="108"/>
      <c r="Q56" s="64"/>
      <c r="R56" s="64"/>
      <c r="S56" s="167"/>
    </row>
    <row r="57" spans="1:19" x14ac:dyDescent="0.25">
      <c r="B57" s="68"/>
      <c r="C57" s="12"/>
      <c r="D57" s="12"/>
      <c r="E57" s="182"/>
      <c r="F57" s="151"/>
      <c r="G57" s="90"/>
      <c r="H57" s="206"/>
      <c r="I57" s="206"/>
      <c r="J57" s="206"/>
      <c r="K57" s="211"/>
      <c r="N57" s="90"/>
      <c r="O57" s="63"/>
      <c r="P57" s="108"/>
      <c r="Q57" s="64"/>
      <c r="R57" s="64"/>
      <c r="S57" s="167"/>
    </row>
    <row r="58" spans="1:19" x14ac:dyDescent="0.25">
      <c r="B58" s="68"/>
      <c r="C58" s="12"/>
      <c r="D58" s="12"/>
      <c r="E58" s="182"/>
      <c r="F58" s="151"/>
      <c r="G58" s="90"/>
      <c r="H58" s="206"/>
      <c r="I58" s="206"/>
      <c r="J58" s="206"/>
      <c r="K58" s="211"/>
      <c r="N58" s="90"/>
      <c r="O58" s="63"/>
      <c r="P58" s="108"/>
      <c r="Q58" s="64"/>
      <c r="R58" s="64"/>
      <c r="S58" s="167"/>
    </row>
    <row r="59" spans="1:19" x14ac:dyDescent="0.25">
      <c r="B59" s="68"/>
      <c r="C59" s="12"/>
      <c r="D59" s="12"/>
      <c r="E59" s="182"/>
      <c r="F59" s="151"/>
      <c r="G59" s="90"/>
      <c r="H59" s="206"/>
      <c r="I59" s="206"/>
      <c r="J59" s="206"/>
      <c r="K59" s="211"/>
      <c r="N59" s="90"/>
      <c r="O59" s="63"/>
      <c r="P59" s="108"/>
      <c r="Q59" s="64"/>
      <c r="R59" s="64"/>
      <c r="S59" s="167"/>
    </row>
    <row r="60" spans="1:19" x14ac:dyDescent="0.25">
      <c r="B60" s="68"/>
      <c r="C60" s="12"/>
      <c r="D60" s="12"/>
      <c r="E60" s="182"/>
      <c r="F60" s="151"/>
      <c r="G60" s="90"/>
      <c r="H60" s="206"/>
      <c r="I60" s="206"/>
      <c r="J60" s="206"/>
      <c r="K60" s="211"/>
      <c r="N60" s="90"/>
      <c r="O60" s="63"/>
      <c r="P60" s="108"/>
      <c r="Q60" s="64"/>
      <c r="R60" s="64"/>
      <c r="S60" s="167"/>
    </row>
    <row r="61" spans="1:19" ht="15.75" thickBot="1" x14ac:dyDescent="0.3">
      <c r="B61" s="45"/>
      <c r="C61" s="46"/>
      <c r="D61" s="46"/>
      <c r="E61" s="47"/>
      <c r="F61" s="179"/>
      <c r="G61" s="102"/>
      <c r="H61" s="63"/>
      <c r="I61" s="207"/>
      <c r="J61" s="207"/>
      <c r="K61" s="212"/>
      <c r="N61" s="95"/>
      <c r="O61" s="96"/>
      <c r="P61" s="111"/>
      <c r="Q61" s="103"/>
      <c r="R61" s="103"/>
      <c r="S61" s="169"/>
    </row>
    <row r="62" spans="1:19" ht="15.75" thickBot="1" x14ac:dyDescent="0.3">
      <c r="B62" s="132" t="s">
        <v>12</v>
      </c>
      <c r="C62" s="133">
        <f>SUM(C49:C61)</f>
        <v>0</v>
      </c>
      <c r="D62" s="133">
        <f>SUM(D49:D61)</f>
        <v>0</v>
      </c>
      <c r="E62" s="134">
        <f t="shared" ref="E62" si="9">SUM(E49:E61)</f>
        <v>0</v>
      </c>
      <c r="F62" s="179"/>
      <c r="G62" s="202" t="s">
        <v>12</v>
      </c>
      <c r="H62" s="208">
        <f>SUM(H49:H61)</f>
        <v>3038</v>
      </c>
      <c r="I62" s="208">
        <f>SUM(I49:I61)</f>
        <v>120</v>
      </c>
      <c r="J62" s="208">
        <f>SUM(J49:J61)</f>
        <v>11313.8</v>
      </c>
      <c r="K62" s="213">
        <f>K50</f>
        <v>3.9499670836076368E-2</v>
      </c>
      <c r="N62" s="132" t="s">
        <v>12</v>
      </c>
      <c r="O62" s="135">
        <f>SUM(O49:O60)</f>
        <v>0</v>
      </c>
      <c r="P62" s="137">
        <f t="shared" ref="P62:S62" si="10">SUM(P49:P60)</f>
        <v>0</v>
      </c>
      <c r="Q62" s="137" t="e">
        <f t="shared" si="10"/>
        <v>#DIV/0!</v>
      </c>
      <c r="R62" s="137" t="e">
        <f t="shared" si="10"/>
        <v>#DIV/0!</v>
      </c>
      <c r="S62" s="170" t="e">
        <f t="shared" si="10"/>
        <v>#DIV/0!</v>
      </c>
    </row>
    <row r="63" spans="1:19" ht="19.5" thickBot="1" x14ac:dyDescent="0.35">
      <c r="B63" s="39"/>
      <c r="C63" s="40"/>
      <c r="D63" s="41"/>
      <c r="E63" s="42"/>
      <c r="F63" s="149"/>
      <c r="G63" s="203"/>
      <c r="H63" s="92"/>
      <c r="I63" s="204"/>
      <c r="J63" s="204"/>
      <c r="K63" s="205"/>
      <c r="M63" s="2"/>
      <c r="N63" s="97"/>
      <c r="O63" s="98"/>
      <c r="P63" s="99"/>
      <c r="Q63" s="99"/>
      <c r="R63" s="100"/>
      <c r="S63" s="100"/>
    </row>
    <row r="64" spans="1:19" ht="18.75" x14ac:dyDescent="0.3">
      <c r="B64" s="70"/>
      <c r="C64" s="215"/>
      <c r="D64" s="162"/>
      <c r="E64" s="215"/>
    </row>
    <row r="65" spans="1:22" ht="18.75" x14ac:dyDescent="0.3">
      <c r="B65" s="70"/>
      <c r="D65" s="23"/>
    </row>
    <row r="66" spans="1:22" ht="18.75" x14ac:dyDescent="0.3">
      <c r="B66" s="70"/>
      <c r="C66" s="23"/>
      <c r="D66" s="23"/>
    </row>
    <row r="70" spans="1:22" ht="15.95" customHeight="1" thickBot="1" x14ac:dyDescent="0.3"/>
    <row r="71" spans="1:22" ht="18.75" x14ac:dyDescent="0.3">
      <c r="A71" s="1"/>
      <c r="B71" s="51" t="s">
        <v>61</v>
      </c>
      <c r="C71" s="52"/>
      <c r="D71" s="52"/>
      <c r="E71" s="52"/>
      <c r="F71" s="52"/>
      <c r="G71" s="52"/>
      <c r="H71" s="52"/>
      <c r="I71" s="52"/>
      <c r="J71" s="52"/>
      <c r="K71" s="122"/>
      <c r="M71" s="58" t="s">
        <v>62</v>
      </c>
      <c r="N71" s="59"/>
      <c r="O71" s="59"/>
      <c r="P71" s="59"/>
      <c r="Q71" s="59"/>
      <c r="R71" s="59"/>
      <c r="S71" s="59"/>
      <c r="T71" s="59"/>
      <c r="U71" s="59"/>
      <c r="V71" s="122"/>
    </row>
    <row r="72" spans="1:22" ht="18.75" x14ac:dyDescent="0.3">
      <c r="A72" s="2"/>
      <c r="B72" s="53" t="s">
        <v>63</v>
      </c>
      <c r="C72" s="54"/>
      <c r="D72" s="54"/>
      <c r="E72" s="54"/>
      <c r="F72" s="54"/>
      <c r="G72" s="54"/>
      <c r="I72" s="54"/>
      <c r="J72" s="54"/>
      <c r="K72" s="123"/>
      <c r="L72" s="25"/>
      <c r="M72" s="186" t="s">
        <v>64</v>
      </c>
      <c r="N72" s="187"/>
      <c r="O72" s="187"/>
      <c r="P72" s="187"/>
      <c r="Q72" s="187"/>
      <c r="R72" s="187"/>
      <c r="S72" s="180"/>
      <c r="T72" s="187"/>
      <c r="U72" s="187"/>
      <c r="V72" s="188"/>
    </row>
    <row r="73" spans="1:22" x14ac:dyDescent="0.25">
      <c r="A73" s="2"/>
      <c r="B73" s="48" t="s">
        <v>31</v>
      </c>
      <c r="C73" s="16" t="s">
        <v>34</v>
      </c>
      <c r="D73" s="16" t="s">
        <v>65</v>
      </c>
      <c r="E73" s="16" t="s">
        <v>29</v>
      </c>
      <c r="F73" s="17" t="s">
        <v>40</v>
      </c>
      <c r="G73" s="17" t="s">
        <v>36</v>
      </c>
      <c r="H73" s="17" t="s">
        <v>35</v>
      </c>
      <c r="I73" s="185" t="s">
        <v>71</v>
      </c>
      <c r="J73" s="121" t="s">
        <v>38</v>
      </c>
      <c r="K73" s="124" t="s">
        <v>12</v>
      </c>
      <c r="M73" s="16" t="s">
        <v>31</v>
      </c>
      <c r="N73" s="16" t="s">
        <v>34</v>
      </c>
      <c r="O73" s="16" t="s">
        <v>65</v>
      </c>
      <c r="P73" s="16" t="s">
        <v>29</v>
      </c>
      <c r="Q73" s="17" t="s">
        <v>40</v>
      </c>
      <c r="R73" s="17" t="s">
        <v>36</v>
      </c>
      <c r="S73" s="17" t="s">
        <v>35</v>
      </c>
      <c r="T73" s="185" t="s">
        <v>71</v>
      </c>
      <c r="U73" s="17" t="s">
        <v>38</v>
      </c>
      <c r="V73" s="16" t="s">
        <v>12</v>
      </c>
    </row>
    <row r="74" spans="1:22" s="145" customFormat="1" x14ac:dyDescent="0.25">
      <c r="A74" s="143">
        <v>1</v>
      </c>
      <c r="B74" s="139"/>
      <c r="C74" s="140"/>
      <c r="D74" s="140"/>
      <c r="E74" s="140"/>
      <c r="F74" s="140"/>
      <c r="G74" s="140"/>
      <c r="H74" s="140"/>
      <c r="I74" s="140"/>
      <c r="J74" s="141"/>
      <c r="K74" s="142">
        <f>SUM(B74:J74)</f>
        <v>0</v>
      </c>
      <c r="L74" s="143">
        <v>1</v>
      </c>
      <c r="M74" s="139"/>
      <c r="N74" s="140"/>
      <c r="O74" s="140"/>
      <c r="P74" s="140"/>
      <c r="Q74" s="140"/>
      <c r="R74" s="140"/>
      <c r="S74" s="140"/>
      <c r="T74" s="183"/>
      <c r="U74" s="141"/>
      <c r="V74" s="142">
        <f>SUM(M74:U74)</f>
        <v>0</v>
      </c>
    </row>
    <row r="75" spans="1:22" s="145" customFormat="1" x14ac:dyDescent="0.25">
      <c r="A75" s="143">
        <v>2</v>
      </c>
      <c r="B75" s="139"/>
      <c r="C75" s="140"/>
      <c r="D75" s="140"/>
      <c r="E75" s="140"/>
      <c r="F75" s="140"/>
      <c r="G75" s="140"/>
      <c r="H75" s="140"/>
      <c r="I75" s="160"/>
      <c r="J75" s="141"/>
      <c r="K75" s="142">
        <f t="shared" ref="K75:K105" si="11">SUM(B75:J75)</f>
        <v>0</v>
      </c>
      <c r="L75" s="143">
        <v>2</v>
      </c>
      <c r="M75" s="139"/>
      <c r="N75" s="140"/>
      <c r="O75" s="140"/>
      <c r="P75" s="140"/>
      <c r="Q75" s="140"/>
      <c r="R75" s="140"/>
      <c r="S75" s="140"/>
      <c r="T75" s="160"/>
      <c r="U75" s="141"/>
      <c r="V75" s="142">
        <f t="shared" ref="V75:V105" si="12">SUM(M75:U75)</f>
        <v>0</v>
      </c>
    </row>
    <row r="76" spans="1:22" s="145" customFormat="1" x14ac:dyDescent="0.25">
      <c r="A76" s="143">
        <v>3</v>
      </c>
      <c r="B76" s="139"/>
      <c r="C76" s="140"/>
      <c r="D76" s="140"/>
      <c r="E76" s="140"/>
      <c r="F76" s="140"/>
      <c r="G76" s="140"/>
      <c r="H76" s="140"/>
      <c r="I76" s="183"/>
      <c r="J76" s="141"/>
      <c r="K76" s="142">
        <f t="shared" si="11"/>
        <v>0</v>
      </c>
      <c r="L76" s="143">
        <v>3</v>
      </c>
      <c r="M76" s="139"/>
      <c r="N76" s="140"/>
      <c r="O76" s="140"/>
      <c r="P76" s="140"/>
      <c r="Q76" s="140"/>
      <c r="R76" s="140"/>
      <c r="S76" s="140"/>
      <c r="T76" s="183"/>
      <c r="U76" s="141"/>
      <c r="V76" s="142">
        <f t="shared" si="12"/>
        <v>0</v>
      </c>
    </row>
    <row r="77" spans="1:22" s="145" customFormat="1" x14ac:dyDescent="0.25">
      <c r="A77" s="143">
        <v>4</v>
      </c>
      <c r="B77" s="139"/>
      <c r="C77" s="140"/>
      <c r="D77" s="140"/>
      <c r="E77" s="140"/>
      <c r="F77" s="140"/>
      <c r="G77" s="140"/>
      <c r="H77" s="140"/>
      <c r="I77" s="183"/>
      <c r="J77" s="141"/>
      <c r="K77" s="142">
        <f t="shared" si="11"/>
        <v>0</v>
      </c>
      <c r="L77" s="143">
        <v>4</v>
      </c>
      <c r="M77" s="139"/>
      <c r="N77" s="140"/>
      <c r="O77" s="140"/>
      <c r="P77" s="140"/>
      <c r="Q77" s="140"/>
      <c r="R77" s="140"/>
      <c r="S77" s="140"/>
      <c r="T77" s="183"/>
      <c r="U77" s="141"/>
      <c r="V77" s="142">
        <f t="shared" si="12"/>
        <v>0</v>
      </c>
    </row>
    <row r="78" spans="1:22" s="145" customFormat="1" x14ac:dyDescent="0.25">
      <c r="A78" s="216">
        <v>5</v>
      </c>
      <c r="B78" s="217"/>
      <c r="C78" s="60"/>
      <c r="D78" s="60"/>
      <c r="E78" s="60"/>
      <c r="F78" s="60"/>
      <c r="G78" s="60"/>
      <c r="H78" s="60"/>
      <c r="I78" s="220"/>
      <c r="J78" s="218"/>
      <c r="K78" s="219">
        <f t="shared" si="11"/>
        <v>0</v>
      </c>
      <c r="L78" s="216">
        <v>5</v>
      </c>
      <c r="M78" s="217"/>
      <c r="N78" s="60"/>
      <c r="O78" s="60"/>
      <c r="P78" s="60"/>
      <c r="Q78" s="60"/>
      <c r="R78" s="60"/>
      <c r="S78" s="60"/>
      <c r="T78" s="220"/>
      <c r="U78" s="218"/>
      <c r="V78" s="219">
        <f t="shared" si="12"/>
        <v>0</v>
      </c>
    </row>
    <row r="79" spans="1:22" s="145" customFormat="1" x14ac:dyDescent="0.25">
      <c r="A79" s="216">
        <v>6</v>
      </c>
      <c r="B79" s="217"/>
      <c r="C79" s="60"/>
      <c r="D79" s="60"/>
      <c r="E79" s="60"/>
      <c r="F79" s="60"/>
      <c r="G79" s="60"/>
      <c r="H79" s="60"/>
      <c r="I79" s="220"/>
      <c r="J79" s="218"/>
      <c r="K79" s="219">
        <f t="shared" si="11"/>
        <v>0</v>
      </c>
      <c r="L79" s="216">
        <v>6</v>
      </c>
      <c r="M79" s="217"/>
      <c r="N79" s="60"/>
      <c r="O79" s="60"/>
      <c r="P79" s="60"/>
      <c r="Q79" s="60"/>
      <c r="R79" s="60"/>
      <c r="S79" s="60"/>
      <c r="T79" s="220"/>
      <c r="U79" s="218"/>
      <c r="V79" s="219">
        <f t="shared" si="12"/>
        <v>0</v>
      </c>
    </row>
    <row r="80" spans="1:22" s="145" customFormat="1" x14ac:dyDescent="0.25">
      <c r="A80" s="143">
        <v>7</v>
      </c>
      <c r="B80" s="139"/>
      <c r="C80" s="140"/>
      <c r="D80" s="140"/>
      <c r="E80" s="140"/>
      <c r="F80" s="140"/>
      <c r="G80" s="140"/>
      <c r="H80" s="140"/>
      <c r="I80" s="183"/>
      <c r="J80" s="141"/>
      <c r="K80" s="142">
        <f t="shared" si="11"/>
        <v>0</v>
      </c>
      <c r="L80" s="143">
        <v>7</v>
      </c>
      <c r="M80" s="139"/>
      <c r="N80" s="140"/>
      <c r="O80" s="140"/>
      <c r="P80" s="140"/>
      <c r="Q80" s="140"/>
      <c r="R80" s="140"/>
      <c r="S80" s="140"/>
      <c r="T80" s="183"/>
      <c r="U80" s="141"/>
      <c r="V80" s="142">
        <f t="shared" si="12"/>
        <v>0</v>
      </c>
    </row>
    <row r="81" spans="1:22" s="143" customFormat="1" x14ac:dyDescent="0.25">
      <c r="A81" s="143">
        <v>8</v>
      </c>
      <c r="B81" s="139"/>
      <c r="C81" s="140"/>
      <c r="D81" s="140"/>
      <c r="E81" s="140"/>
      <c r="F81" s="140"/>
      <c r="G81" s="140"/>
      <c r="H81" s="140"/>
      <c r="I81" s="184"/>
      <c r="J81" s="141"/>
      <c r="K81" s="142">
        <f t="shared" si="11"/>
        <v>0</v>
      </c>
      <c r="L81" s="143">
        <v>8</v>
      </c>
      <c r="M81" s="139"/>
      <c r="N81" s="140"/>
      <c r="O81" s="140"/>
      <c r="P81" s="140"/>
      <c r="Q81" s="140"/>
      <c r="R81" s="140"/>
      <c r="S81" s="140"/>
      <c r="T81" s="184"/>
      <c r="U81" s="141"/>
      <c r="V81" s="142">
        <f t="shared" si="12"/>
        <v>0</v>
      </c>
    </row>
    <row r="82" spans="1:22" s="146" customFormat="1" x14ac:dyDescent="0.25">
      <c r="A82" s="143">
        <v>9</v>
      </c>
      <c r="B82" s="139"/>
      <c r="C82" s="140"/>
      <c r="D82" s="140"/>
      <c r="E82" s="140"/>
      <c r="F82" s="140"/>
      <c r="G82" s="140"/>
      <c r="H82" s="140"/>
      <c r="I82" s="222"/>
      <c r="J82" s="141"/>
      <c r="K82" s="142">
        <f t="shared" si="11"/>
        <v>0</v>
      </c>
      <c r="L82" s="143">
        <v>9</v>
      </c>
      <c r="M82" s="139"/>
      <c r="N82" s="140"/>
      <c r="O82" s="140"/>
      <c r="P82" s="140"/>
      <c r="Q82" s="140"/>
      <c r="R82" s="140"/>
      <c r="S82" s="140"/>
      <c r="T82" s="222"/>
      <c r="U82" s="141"/>
      <c r="V82" s="142">
        <f t="shared" si="12"/>
        <v>0</v>
      </c>
    </row>
    <row r="83" spans="1:22" s="143" customFormat="1" x14ac:dyDescent="0.25">
      <c r="A83" s="143">
        <v>10</v>
      </c>
      <c r="B83" s="139"/>
      <c r="C83" s="140"/>
      <c r="D83" s="140"/>
      <c r="E83" s="140"/>
      <c r="F83" s="140"/>
      <c r="G83" s="140"/>
      <c r="H83" s="140"/>
      <c r="I83" s="184"/>
      <c r="J83" s="141"/>
      <c r="K83" s="142">
        <f t="shared" si="11"/>
        <v>0</v>
      </c>
      <c r="L83" s="143">
        <v>10</v>
      </c>
      <c r="M83" s="139"/>
      <c r="N83" s="140"/>
      <c r="O83" s="140"/>
      <c r="P83" s="140"/>
      <c r="Q83" s="140"/>
      <c r="R83" s="140"/>
      <c r="S83" s="140"/>
      <c r="T83" s="184"/>
      <c r="U83" s="141"/>
      <c r="V83" s="142">
        <f t="shared" si="12"/>
        <v>0</v>
      </c>
    </row>
    <row r="84" spans="1:22" s="143" customFormat="1" x14ac:dyDescent="0.25">
      <c r="A84" s="143">
        <v>11</v>
      </c>
      <c r="B84" s="139"/>
      <c r="C84" s="140"/>
      <c r="D84" s="140"/>
      <c r="E84" s="140"/>
      <c r="F84" s="140"/>
      <c r="G84" s="140"/>
      <c r="H84" s="140"/>
      <c r="I84" s="184"/>
      <c r="J84" s="141"/>
      <c r="K84" s="142">
        <f t="shared" si="11"/>
        <v>0</v>
      </c>
      <c r="L84" s="143">
        <v>11</v>
      </c>
      <c r="M84" s="139"/>
      <c r="N84" s="140"/>
      <c r="O84" s="140"/>
      <c r="P84" s="140"/>
      <c r="Q84" s="140"/>
      <c r="R84" s="140"/>
      <c r="S84" s="140"/>
      <c r="T84" s="184"/>
      <c r="U84" s="141"/>
      <c r="V84" s="142">
        <f t="shared" si="12"/>
        <v>0</v>
      </c>
    </row>
    <row r="85" spans="1:22" s="143" customFormat="1" x14ac:dyDescent="0.25">
      <c r="A85" s="216">
        <v>12</v>
      </c>
      <c r="B85" s="217"/>
      <c r="C85" s="60"/>
      <c r="D85" s="60"/>
      <c r="E85" s="60"/>
      <c r="F85" s="60"/>
      <c r="G85" s="60"/>
      <c r="H85" s="60"/>
      <c r="I85" s="88"/>
      <c r="J85" s="218"/>
      <c r="K85" s="219">
        <f t="shared" si="11"/>
        <v>0</v>
      </c>
      <c r="L85" s="216">
        <v>12</v>
      </c>
      <c r="M85" s="217"/>
      <c r="N85" s="60"/>
      <c r="O85" s="60"/>
      <c r="P85" s="60"/>
      <c r="Q85" s="60"/>
      <c r="R85" s="60"/>
      <c r="S85" s="60"/>
      <c r="T85" s="88"/>
      <c r="U85" s="218"/>
      <c r="V85" s="219">
        <f t="shared" si="12"/>
        <v>0</v>
      </c>
    </row>
    <row r="86" spans="1:22" s="143" customFormat="1" x14ac:dyDescent="0.25">
      <c r="A86" s="216">
        <v>13</v>
      </c>
      <c r="B86" s="217"/>
      <c r="C86" s="60"/>
      <c r="D86" s="60"/>
      <c r="E86" s="60"/>
      <c r="F86" s="60"/>
      <c r="G86" s="60"/>
      <c r="H86" s="60"/>
      <c r="I86" s="88"/>
      <c r="J86" s="218"/>
      <c r="K86" s="219">
        <f t="shared" si="11"/>
        <v>0</v>
      </c>
      <c r="L86" s="216">
        <v>13</v>
      </c>
      <c r="M86" s="217"/>
      <c r="N86" s="60"/>
      <c r="O86" s="60"/>
      <c r="P86" s="60"/>
      <c r="Q86" s="60"/>
      <c r="R86" s="60"/>
      <c r="S86" s="60"/>
      <c r="T86" s="88"/>
      <c r="U86" s="218"/>
      <c r="V86" s="219">
        <f t="shared" si="12"/>
        <v>0</v>
      </c>
    </row>
    <row r="87" spans="1:22" s="143" customFormat="1" x14ac:dyDescent="0.25">
      <c r="A87" s="143">
        <v>14</v>
      </c>
      <c r="B87" s="139"/>
      <c r="C87" s="140"/>
      <c r="D87" s="140"/>
      <c r="E87" s="140"/>
      <c r="F87" s="140"/>
      <c r="G87" s="140"/>
      <c r="H87" s="140"/>
      <c r="I87" s="184"/>
      <c r="J87" s="141"/>
      <c r="K87" s="142">
        <f t="shared" si="11"/>
        <v>0</v>
      </c>
      <c r="L87" s="143">
        <v>14</v>
      </c>
      <c r="M87" s="139"/>
      <c r="N87" s="140"/>
      <c r="O87" s="140"/>
      <c r="P87" s="140"/>
      <c r="Q87" s="140"/>
      <c r="R87" s="140"/>
      <c r="S87" s="140"/>
      <c r="T87" s="184"/>
      <c r="U87" s="141"/>
      <c r="V87" s="142">
        <f t="shared" si="12"/>
        <v>0</v>
      </c>
    </row>
    <row r="88" spans="1:22" s="143" customFormat="1" x14ac:dyDescent="0.25">
      <c r="A88" s="143">
        <v>15</v>
      </c>
      <c r="B88" s="139"/>
      <c r="C88" s="140"/>
      <c r="D88" s="140"/>
      <c r="E88" s="140"/>
      <c r="F88" s="140"/>
      <c r="G88" s="140"/>
      <c r="H88" s="140"/>
      <c r="I88" s="184"/>
      <c r="J88" s="141"/>
      <c r="K88" s="142">
        <f t="shared" si="11"/>
        <v>0</v>
      </c>
      <c r="L88" s="143">
        <v>15</v>
      </c>
      <c r="M88" s="139"/>
      <c r="N88" s="140"/>
      <c r="O88" s="140"/>
      <c r="P88" s="140"/>
      <c r="Q88" s="140"/>
      <c r="R88" s="140"/>
      <c r="S88" s="140"/>
      <c r="T88" s="184"/>
      <c r="U88" s="141"/>
      <c r="V88" s="142">
        <f t="shared" si="12"/>
        <v>0</v>
      </c>
    </row>
    <row r="89" spans="1:22" s="143" customFormat="1" x14ac:dyDescent="0.25">
      <c r="A89" s="143">
        <v>16</v>
      </c>
      <c r="B89" s="139"/>
      <c r="C89" s="140"/>
      <c r="D89" s="140"/>
      <c r="E89" s="140"/>
      <c r="F89" s="140"/>
      <c r="G89" s="140"/>
      <c r="H89" s="140"/>
      <c r="I89" s="184"/>
      <c r="J89" s="141"/>
      <c r="K89" s="142">
        <f t="shared" si="11"/>
        <v>0</v>
      </c>
      <c r="L89" s="143">
        <v>16</v>
      </c>
      <c r="M89" s="139"/>
      <c r="N89" s="140"/>
      <c r="O89" s="140"/>
      <c r="P89" s="140"/>
      <c r="Q89" s="140"/>
      <c r="R89" s="140"/>
      <c r="S89" s="140"/>
      <c r="T89" s="184"/>
      <c r="U89" s="141"/>
      <c r="V89" s="142">
        <f t="shared" si="12"/>
        <v>0</v>
      </c>
    </row>
    <row r="90" spans="1:22" s="143" customFormat="1" x14ac:dyDescent="0.25">
      <c r="A90" s="143">
        <v>17</v>
      </c>
      <c r="B90" s="139"/>
      <c r="C90" s="140"/>
      <c r="D90" s="140"/>
      <c r="E90" s="140"/>
      <c r="F90" s="140"/>
      <c r="G90" s="140"/>
      <c r="H90" s="140"/>
      <c r="I90" s="184"/>
      <c r="J90" s="141"/>
      <c r="K90" s="142">
        <f t="shared" si="11"/>
        <v>0</v>
      </c>
      <c r="L90" s="143">
        <v>17</v>
      </c>
      <c r="M90" s="139"/>
      <c r="N90" s="140"/>
      <c r="O90" s="140"/>
      <c r="P90" s="140"/>
      <c r="Q90" s="140"/>
      <c r="R90" s="140"/>
      <c r="S90" s="140"/>
      <c r="T90" s="184"/>
      <c r="U90" s="141"/>
      <c r="V90" s="142">
        <f t="shared" si="12"/>
        <v>0</v>
      </c>
    </row>
    <row r="91" spans="1:22" s="143" customFormat="1" x14ac:dyDescent="0.25">
      <c r="A91" s="143">
        <v>18</v>
      </c>
      <c r="B91" s="139"/>
      <c r="C91" s="140"/>
      <c r="D91" s="140"/>
      <c r="E91" s="140"/>
      <c r="F91" s="140"/>
      <c r="G91" s="140"/>
      <c r="H91" s="140"/>
      <c r="I91" s="184"/>
      <c r="J91" s="141"/>
      <c r="K91" s="142">
        <f t="shared" si="11"/>
        <v>0</v>
      </c>
      <c r="L91" s="143">
        <v>18</v>
      </c>
      <c r="M91" s="139"/>
      <c r="N91" s="140"/>
      <c r="O91" s="140"/>
      <c r="P91" s="140"/>
      <c r="Q91" s="140"/>
      <c r="R91" s="140"/>
      <c r="S91" s="140"/>
      <c r="T91" s="184"/>
      <c r="U91" s="141"/>
      <c r="V91" s="142">
        <f t="shared" si="12"/>
        <v>0</v>
      </c>
    </row>
    <row r="92" spans="1:22" s="143" customFormat="1" x14ac:dyDescent="0.25">
      <c r="A92" s="216">
        <v>19</v>
      </c>
      <c r="B92" s="217"/>
      <c r="C92" s="60"/>
      <c r="D92" s="60"/>
      <c r="E92" s="60"/>
      <c r="F92" s="60"/>
      <c r="G92" s="60"/>
      <c r="H92" s="60"/>
      <c r="I92" s="88"/>
      <c r="J92" s="218"/>
      <c r="K92" s="219">
        <f t="shared" si="11"/>
        <v>0</v>
      </c>
      <c r="L92" s="216">
        <v>19</v>
      </c>
      <c r="M92" s="217"/>
      <c r="N92" s="60"/>
      <c r="O92" s="60"/>
      <c r="P92" s="60"/>
      <c r="Q92" s="60"/>
      <c r="R92" s="60"/>
      <c r="S92" s="60"/>
      <c r="T92" s="88"/>
      <c r="U92" s="218"/>
      <c r="V92" s="219">
        <f t="shared" si="12"/>
        <v>0</v>
      </c>
    </row>
    <row r="93" spans="1:22" s="143" customFormat="1" x14ac:dyDescent="0.25">
      <c r="A93" s="216">
        <v>20</v>
      </c>
      <c r="B93" s="217"/>
      <c r="C93" s="60"/>
      <c r="D93" s="60"/>
      <c r="E93" s="60"/>
      <c r="F93" s="60"/>
      <c r="G93" s="60"/>
      <c r="H93" s="60"/>
      <c r="I93" s="88"/>
      <c r="J93" s="218"/>
      <c r="K93" s="219">
        <f t="shared" si="11"/>
        <v>0</v>
      </c>
      <c r="L93" s="216">
        <v>20</v>
      </c>
      <c r="M93" s="217"/>
      <c r="N93" s="60"/>
      <c r="O93" s="60"/>
      <c r="P93" s="60"/>
      <c r="Q93" s="60"/>
      <c r="R93" s="60"/>
      <c r="S93" s="60"/>
      <c r="T93" s="88"/>
      <c r="U93" s="218"/>
      <c r="V93" s="219">
        <f t="shared" si="12"/>
        <v>0</v>
      </c>
    </row>
    <row r="94" spans="1:22" s="143" customFormat="1" x14ac:dyDescent="0.25">
      <c r="A94" s="143">
        <v>21</v>
      </c>
      <c r="B94" s="139"/>
      <c r="C94" s="140"/>
      <c r="D94" s="140"/>
      <c r="E94" s="140"/>
      <c r="F94" s="140"/>
      <c r="G94" s="140"/>
      <c r="H94" s="140"/>
      <c r="I94" s="184"/>
      <c r="J94" s="141"/>
      <c r="K94" s="142">
        <f t="shared" si="11"/>
        <v>0</v>
      </c>
      <c r="L94" s="143">
        <v>21</v>
      </c>
      <c r="M94" s="139"/>
      <c r="N94" s="140"/>
      <c r="O94" s="140"/>
      <c r="P94" s="140"/>
      <c r="Q94" s="140"/>
      <c r="R94" s="140"/>
      <c r="S94" s="140"/>
      <c r="T94" s="184"/>
      <c r="U94" s="141"/>
      <c r="V94" s="142">
        <f t="shared" si="12"/>
        <v>0</v>
      </c>
    </row>
    <row r="95" spans="1:22" s="143" customFormat="1" x14ac:dyDescent="0.25">
      <c r="A95" s="143">
        <v>22</v>
      </c>
      <c r="B95" s="139"/>
      <c r="C95" s="140"/>
      <c r="D95" s="140"/>
      <c r="E95" s="140"/>
      <c r="F95" s="140"/>
      <c r="G95" s="140"/>
      <c r="H95" s="140"/>
      <c r="I95" s="184"/>
      <c r="J95" s="141"/>
      <c r="K95" s="142">
        <f t="shared" si="11"/>
        <v>0</v>
      </c>
      <c r="L95" s="143">
        <v>22</v>
      </c>
      <c r="M95" s="139"/>
      <c r="N95" s="140"/>
      <c r="O95" s="140"/>
      <c r="P95" s="140"/>
      <c r="Q95" s="140"/>
      <c r="R95" s="140"/>
      <c r="S95" s="140"/>
      <c r="T95" s="184"/>
      <c r="U95" s="141"/>
      <c r="V95" s="142">
        <f t="shared" si="12"/>
        <v>0</v>
      </c>
    </row>
    <row r="96" spans="1:22" s="143" customFormat="1" x14ac:dyDescent="0.25">
      <c r="A96" s="143">
        <v>23</v>
      </c>
      <c r="B96" s="139"/>
      <c r="C96" s="140"/>
      <c r="D96" s="140"/>
      <c r="E96" s="140"/>
      <c r="F96" s="140"/>
      <c r="G96" s="140"/>
      <c r="H96" s="140"/>
      <c r="I96" s="184"/>
      <c r="J96" s="141"/>
      <c r="K96" s="142">
        <f t="shared" si="11"/>
        <v>0</v>
      </c>
      <c r="L96" s="143">
        <v>23</v>
      </c>
      <c r="M96" s="139"/>
      <c r="N96" s="140"/>
      <c r="O96" s="140"/>
      <c r="P96" s="140"/>
      <c r="Q96" s="140"/>
      <c r="R96" s="140"/>
      <c r="S96" s="140"/>
      <c r="T96" s="184"/>
      <c r="U96" s="141"/>
      <c r="V96" s="142">
        <f t="shared" si="12"/>
        <v>0</v>
      </c>
    </row>
    <row r="97" spans="1:22" s="143" customFormat="1" x14ac:dyDescent="0.25">
      <c r="A97" s="143">
        <v>24</v>
      </c>
      <c r="B97" s="139"/>
      <c r="C97" s="140"/>
      <c r="D97" s="140"/>
      <c r="E97" s="140"/>
      <c r="F97" s="140"/>
      <c r="G97" s="140"/>
      <c r="H97" s="140"/>
      <c r="I97" s="184"/>
      <c r="J97" s="141"/>
      <c r="K97" s="142">
        <f t="shared" si="11"/>
        <v>0</v>
      </c>
      <c r="L97" s="143">
        <v>24</v>
      </c>
      <c r="M97" s="139"/>
      <c r="N97" s="140"/>
      <c r="O97" s="140"/>
      <c r="P97" s="140"/>
      <c r="Q97" s="140"/>
      <c r="R97" s="140"/>
      <c r="S97" s="140"/>
      <c r="T97" s="184"/>
      <c r="U97" s="141"/>
      <c r="V97" s="142">
        <f t="shared" si="12"/>
        <v>0</v>
      </c>
    </row>
    <row r="98" spans="1:22" s="143" customFormat="1" x14ac:dyDescent="0.25">
      <c r="A98" s="143">
        <v>25</v>
      </c>
      <c r="B98" s="139"/>
      <c r="C98" s="140"/>
      <c r="D98" s="140"/>
      <c r="E98" s="140"/>
      <c r="F98" s="140"/>
      <c r="G98" s="140"/>
      <c r="H98" s="140"/>
      <c r="I98" s="184"/>
      <c r="J98" s="141"/>
      <c r="K98" s="142">
        <f t="shared" si="11"/>
        <v>0</v>
      </c>
      <c r="L98" s="143">
        <v>25</v>
      </c>
      <c r="M98" s="139"/>
      <c r="N98" s="140"/>
      <c r="O98" s="140"/>
      <c r="P98" s="140"/>
      <c r="Q98" s="140"/>
      <c r="R98" s="140"/>
      <c r="S98" s="140"/>
      <c r="T98" s="184"/>
      <c r="U98" s="141"/>
      <c r="V98" s="142">
        <f t="shared" si="12"/>
        <v>0</v>
      </c>
    </row>
    <row r="99" spans="1:22" s="143" customFormat="1" x14ac:dyDescent="0.25">
      <c r="A99" s="216">
        <v>26</v>
      </c>
      <c r="B99" s="217"/>
      <c r="C99" s="60"/>
      <c r="D99" s="60"/>
      <c r="E99" s="60"/>
      <c r="F99" s="60"/>
      <c r="G99" s="60"/>
      <c r="H99" s="60"/>
      <c r="I99" s="88"/>
      <c r="J99" s="218"/>
      <c r="K99" s="219">
        <f t="shared" si="11"/>
        <v>0</v>
      </c>
      <c r="L99" s="216">
        <v>26</v>
      </c>
      <c r="M99" s="217"/>
      <c r="N99" s="60"/>
      <c r="O99" s="60"/>
      <c r="P99" s="60"/>
      <c r="Q99" s="60"/>
      <c r="R99" s="60"/>
      <c r="S99" s="60"/>
      <c r="T99" s="88"/>
      <c r="U99" s="218"/>
      <c r="V99" s="219">
        <f t="shared" si="12"/>
        <v>0</v>
      </c>
    </row>
    <row r="100" spans="1:22" s="143" customFormat="1" x14ac:dyDescent="0.25">
      <c r="A100" s="216">
        <v>27</v>
      </c>
      <c r="B100" s="217"/>
      <c r="C100" s="60"/>
      <c r="D100" s="60"/>
      <c r="E100" s="60"/>
      <c r="F100" s="60"/>
      <c r="G100" s="60"/>
      <c r="H100" s="60"/>
      <c r="I100" s="88"/>
      <c r="J100" s="218"/>
      <c r="K100" s="219">
        <f t="shared" si="11"/>
        <v>0</v>
      </c>
      <c r="L100" s="216">
        <v>27</v>
      </c>
      <c r="M100" s="217"/>
      <c r="N100" s="60"/>
      <c r="O100" s="60"/>
      <c r="P100" s="60"/>
      <c r="Q100" s="60"/>
      <c r="R100" s="60"/>
      <c r="S100" s="60"/>
      <c r="T100" s="88"/>
      <c r="U100" s="218"/>
      <c r="V100" s="219">
        <f t="shared" si="12"/>
        <v>0</v>
      </c>
    </row>
    <row r="101" spans="1:22" s="143" customFormat="1" x14ac:dyDescent="0.25">
      <c r="A101" s="143">
        <v>28</v>
      </c>
      <c r="B101" s="139"/>
      <c r="C101" s="140"/>
      <c r="D101" s="140"/>
      <c r="E101" s="140"/>
      <c r="F101" s="140"/>
      <c r="G101" s="140"/>
      <c r="H101" s="140"/>
      <c r="I101" s="184"/>
      <c r="J101" s="141"/>
      <c r="K101" s="142">
        <f t="shared" si="11"/>
        <v>0</v>
      </c>
      <c r="L101" s="143">
        <v>28</v>
      </c>
      <c r="M101" s="139"/>
      <c r="N101" s="140"/>
      <c r="O101" s="140"/>
      <c r="P101" s="140"/>
      <c r="Q101" s="140"/>
      <c r="R101" s="140"/>
      <c r="S101" s="140"/>
      <c r="T101" s="184"/>
      <c r="U101" s="141"/>
      <c r="V101" s="142">
        <f t="shared" si="12"/>
        <v>0</v>
      </c>
    </row>
    <row r="102" spans="1:22" s="145" customFormat="1" x14ac:dyDescent="0.25">
      <c r="A102" s="143">
        <v>29</v>
      </c>
      <c r="B102" s="139"/>
      <c r="C102" s="140"/>
      <c r="D102" s="140"/>
      <c r="E102" s="140"/>
      <c r="F102" s="140"/>
      <c r="G102" s="140"/>
      <c r="H102" s="140"/>
      <c r="I102" s="183"/>
      <c r="J102" s="141"/>
      <c r="K102" s="142">
        <f t="shared" si="11"/>
        <v>0</v>
      </c>
      <c r="L102" s="143">
        <v>29</v>
      </c>
      <c r="M102" s="139"/>
      <c r="N102" s="140"/>
      <c r="O102" s="140"/>
      <c r="P102" s="140"/>
      <c r="Q102" s="140"/>
      <c r="R102" s="140"/>
      <c r="S102" s="140"/>
      <c r="T102" s="183"/>
      <c r="U102" s="141"/>
      <c r="V102" s="142">
        <f t="shared" si="12"/>
        <v>0</v>
      </c>
    </row>
    <row r="103" spans="1:22" s="145" customFormat="1" x14ac:dyDescent="0.25">
      <c r="A103" s="143">
        <v>30</v>
      </c>
      <c r="B103" s="139"/>
      <c r="C103" s="140"/>
      <c r="D103" s="140"/>
      <c r="E103" s="140"/>
      <c r="F103" s="140"/>
      <c r="G103" s="140"/>
      <c r="H103" s="140"/>
      <c r="I103" s="183"/>
      <c r="J103" s="141"/>
      <c r="K103" s="142">
        <f t="shared" si="11"/>
        <v>0</v>
      </c>
      <c r="L103" s="143">
        <v>30</v>
      </c>
      <c r="M103" s="139"/>
      <c r="N103" s="140"/>
      <c r="O103" s="140"/>
      <c r="P103" s="140"/>
      <c r="Q103" s="140"/>
      <c r="R103" s="140"/>
      <c r="S103" s="140"/>
      <c r="T103" s="183"/>
      <c r="U103" s="141"/>
      <c r="V103" s="142">
        <f t="shared" si="12"/>
        <v>0</v>
      </c>
    </row>
    <row r="104" spans="1:22" s="145" customFormat="1" x14ac:dyDescent="0.25">
      <c r="A104" s="223">
        <v>31</v>
      </c>
      <c r="B104" s="224"/>
      <c r="C104" s="225"/>
      <c r="D104" s="225"/>
      <c r="E104" s="225"/>
      <c r="F104" s="225"/>
      <c r="G104" s="225"/>
      <c r="H104" s="225"/>
      <c r="I104" s="225"/>
      <c r="J104" s="226"/>
      <c r="K104" s="227">
        <f t="shared" si="11"/>
        <v>0</v>
      </c>
      <c r="L104" s="223">
        <v>31</v>
      </c>
      <c r="M104" s="224"/>
      <c r="N104" s="225"/>
      <c r="O104" s="225"/>
      <c r="P104" s="225"/>
      <c r="Q104" s="225"/>
      <c r="R104" s="225"/>
      <c r="S104" s="225"/>
      <c r="T104" s="225"/>
      <c r="U104" s="226"/>
      <c r="V104" s="227">
        <f t="shared" si="12"/>
        <v>0</v>
      </c>
    </row>
    <row r="105" spans="1:22" ht="15.75" thickBot="1" x14ac:dyDescent="0.3">
      <c r="A105" s="120" t="s">
        <v>66</v>
      </c>
      <c r="B105" s="125"/>
      <c r="C105" s="126"/>
      <c r="D105" s="126"/>
      <c r="E105" s="126"/>
      <c r="F105" s="126"/>
      <c r="G105" s="126"/>
      <c r="H105" s="126"/>
      <c r="I105" s="126"/>
      <c r="J105" s="127"/>
      <c r="K105" s="221">
        <f t="shared" si="11"/>
        <v>0</v>
      </c>
      <c r="L105" s="120" t="s">
        <v>66</v>
      </c>
      <c r="M105" s="125"/>
      <c r="N105" s="126"/>
      <c r="O105" s="126"/>
      <c r="P105" s="126"/>
      <c r="Q105" s="126"/>
      <c r="R105" s="126"/>
      <c r="S105" s="126"/>
      <c r="T105" s="126"/>
      <c r="U105" s="127"/>
      <c r="V105" s="221">
        <f t="shared" si="12"/>
        <v>0</v>
      </c>
    </row>
    <row r="106" spans="1:22" ht="15.75" thickBot="1" x14ac:dyDescent="0.3">
      <c r="A106" s="62" t="s">
        <v>12</v>
      </c>
      <c r="B106" s="49">
        <f>SUM(B74:B105)</f>
        <v>0</v>
      </c>
      <c r="C106" s="50">
        <f t="shared" ref="C106:G106" si="13">SUM(C74:C105)</f>
        <v>0</v>
      </c>
      <c r="D106" s="50">
        <f t="shared" si="13"/>
        <v>0</v>
      </c>
      <c r="E106" s="50">
        <f t="shared" si="13"/>
        <v>0</v>
      </c>
      <c r="F106" s="50">
        <f t="shared" si="13"/>
        <v>0</v>
      </c>
      <c r="G106" s="50">
        <f t="shared" si="13"/>
        <v>0</v>
      </c>
      <c r="H106" s="50">
        <f t="shared" ref="H106" si="14">SUM(H74:H105)</f>
        <v>0</v>
      </c>
      <c r="I106" s="50">
        <f>SUM(I74:I105)</f>
        <v>0</v>
      </c>
      <c r="J106" s="50">
        <f>SUM(J74:J105)</f>
        <v>0</v>
      </c>
      <c r="K106" s="128">
        <f>SUM(K74:K105)</f>
        <v>0</v>
      </c>
      <c r="L106" s="55"/>
      <c r="M106" s="49">
        <f>SUM(M74:M105)</f>
        <v>0</v>
      </c>
      <c r="N106" s="50">
        <f t="shared" ref="N106" si="15">SUM(N74:N105)</f>
        <v>0</v>
      </c>
      <c r="O106" s="50">
        <f t="shared" ref="O106" si="16">SUM(O74:O105)</f>
        <v>0</v>
      </c>
      <c r="P106" s="50">
        <f t="shared" ref="P106" si="17">SUM(P74:P105)</f>
        <v>0</v>
      </c>
      <c r="Q106" s="50">
        <f t="shared" ref="Q106" si="18">SUM(Q74:Q105)</f>
        <v>0</v>
      </c>
      <c r="R106" s="50">
        <f t="shared" ref="R106" si="19">SUM(R74:R105)</f>
        <v>0</v>
      </c>
      <c r="S106" s="50">
        <f t="shared" ref="S106" si="20">SUM(S74:S105)</f>
        <v>0</v>
      </c>
      <c r="T106" s="50">
        <f>SUM(T74:T105)</f>
        <v>0</v>
      </c>
      <c r="U106" s="50">
        <f t="shared" ref="U106" si="21">SUM(U74:U105)</f>
        <v>0</v>
      </c>
      <c r="V106" s="129">
        <f>SUM(V74:V105)</f>
        <v>0</v>
      </c>
    </row>
    <row r="107" spans="1:22" x14ac:dyDescent="0.25">
      <c r="A107" s="55"/>
      <c r="B107" s="56"/>
      <c r="C107" s="56"/>
      <c r="D107" s="56"/>
      <c r="E107" s="56"/>
      <c r="F107" s="56"/>
      <c r="G107" s="56"/>
      <c r="H107" s="56"/>
      <c r="J107" s="56"/>
    </row>
    <row r="108" spans="1:22" s="138" customFormat="1" x14ac:dyDescent="0.25">
      <c r="B108" s="159"/>
      <c r="C108" s="159"/>
      <c r="D108" s="159"/>
      <c r="E108" s="159"/>
      <c r="F108" s="159"/>
      <c r="G108" s="159"/>
      <c r="H108" s="159"/>
      <c r="I108" s="159"/>
      <c r="J108" s="156"/>
      <c r="K108" s="147"/>
      <c r="M108" s="157"/>
      <c r="N108" s="158"/>
      <c r="O108" s="158"/>
      <c r="P108" s="158"/>
      <c r="Q108" s="158"/>
      <c r="R108" s="158"/>
      <c r="S108" s="159"/>
      <c r="T108" s="158"/>
      <c r="U108" s="158"/>
    </row>
    <row r="109" spans="1:22" s="138" customFormat="1" x14ac:dyDescent="0.25">
      <c r="B109" s="147">
        <f>B108-B106</f>
        <v>0</v>
      </c>
      <c r="C109" s="147">
        <f t="shared" ref="C109:J109" si="22">C108-C106</f>
        <v>0</v>
      </c>
      <c r="D109" s="147">
        <f t="shared" si="22"/>
        <v>0</v>
      </c>
      <c r="E109" s="147">
        <f t="shared" si="22"/>
        <v>0</v>
      </c>
      <c r="F109" s="147">
        <f t="shared" si="22"/>
        <v>0</v>
      </c>
      <c r="G109" s="147">
        <f t="shared" si="22"/>
        <v>0</v>
      </c>
      <c r="H109" s="147">
        <f t="shared" si="22"/>
        <v>0</v>
      </c>
      <c r="I109" s="147">
        <f t="shared" si="22"/>
        <v>0</v>
      </c>
      <c r="J109" s="147">
        <f t="shared" si="22"/>
        <v>0</v>
      </c>
      <c r="K109" s="147"/>
      <c r="M109" s="147">
        <f t="shared" ref="M109:U109" si="23">M108-M106</f>
        <v>0</v>
      </c>
      <c r="N109" s="147">
        <f t="shared" si="23"/>
        <v>0</v>
      </c>
      <c r="O109" s="147">
        <f t="shared" si="23"/>
        <v>0</v>
      </c>
      <c r="P109" s="147">
        <f t="shared" si="23"/>
        <v>0</v>
      </c>
      <c r="Q109" s="147">
        <f t="shared" si="23"/>
        <v>0</v>
      </c>
      <c r="R109" s="147">
        <f t="shared" si="23"/>
        <v>0</v>
      </c>
      <c r="S109" s="147">
        <f t="shared" si="23"/>
        <v>0</v>
      </c>
      <c r="T109" s="147">
        <f t="shared" si="23"/>
        <v>0</v>
      </c>
      <c r="U109" s="147">
        <f t="shared" si="23"/>
        <v>0</v>
      </c>
    </row>
    <row r="110" spans="1:22" x14ac:dyDescent="0.25">
      <c r="B110" s="138"/>
      <c r="C110" s="138"/>
      <c r="D110" s="138"/>
      <c r="E110" s="138"/>
      <c r="F110" s="138"/>
      <c r="G110" s="138"/>
      <c r="H110" s="138"/>
      <c r="J110" s="138"/>
      <c r="K110" s="138"/>
      <c r="L110" s="138"/>
      <c r="M110" s="138"/>
      <c r="N110" s="138"/>
      <c r="O110" s="138"/>
      <c r="Q110" s="138"/>
      <c r="R110" s="138"/>
      <c r="S110" s="138"/>
    </row>
    <row r="111" spans="1:22" x14ac:dyDescent="0.25">
      <c r="B111" s="138"/>
      <c r="C111" s="138"/>
      <c r="D111" s="138"/>
      <c r="E111" s="138"/>
      <c r="F111" s="138"/>
      <c r="G111" s="138"/>
      <c r="H111" s="138"/>
      <c r="J111" s="138"/>
      <c r="K111" s="138"/>
      <c r="L111" s="138"/>
      <c r="M111" s="138"/>
      <c r="N111" s="138"/>
      <c r="O111" s="138"/>
      <c r="Q111" s="138"/>
      <c r="R111" s="138"/>
      <c r="S111" s="138"/>
    </row>
    <row r="112" spans="1:22" x14ac:dyDescent="0.25">
      <c r="B112" s="138"/>
      <c r="C112" s="138"/>
      <c r="D112" s="138"/>
      <c r="E112" s="138"/>
      <c r="F112" s="138"/>
      <c r="G112" s="138"/>
      <c r="H112" s="138"/>
      <c r="J112" s="138"/>
      <c r="K112" s="138"/>
      <c r="L112" s="138"/>
      <c r="M112" s="138"/>
      <c r="N112" s="138"/>
      <c r="O112" s="138"/>
      <c r="Q112" s="138"/>
      <c r="R112" s="138"/>
      <c r="S112" s="138"/>
    </row>
    <row r="113" spans="2:19" x14ac:dyDescent="0.25">
      <c r="B113" s="138"/>
      <c r="C113" s="138"/>
      <c r="D113" s="138"/>
      <c r="E113" s="138"/>
      <c r="F113" s="138"/>
      <c r="G113" s="138"/>
      <c r="H113" s="138"/>
      <c r="J113" s="138"/>
      <c r="K113" s="138"/>
      <c r="L113" s="138"/>
      <c r="M113" s="138"/>
      <c r="N113" s="138"/>
      <c r="O113" s="138"/>
      <c r="Q113" s="138"/>
      <c r="R113" s="138"/>
      <c r="S113" s="138"/>
    </row>
    <row r="144" spans="16:16" x14ac:dyDescent="0.25">
      <c r="P144"/>
    </row>
    <row r="145" spans="1:16" x14ac:dyDescent="0.25">
      <c r="A145" s="2"/>
      <c r="B145" s="2"/>
      <c r="C145" s="2"/>
      <c r="D145" s="2"/>
      <c r="E145" s="2"/>
      <c r="F145" s="13"/>
      <c r="G145" s="13"/>
      <c r="I145" s="2"/>
      <c r="J145" s="2"/>
      <c r="K145" s="2"/>
      <c r="L145" s="2"/>
      <c r="M145" s="2"/>
      <c r="N145" s="2"/>
      <c r="O145" s="2"/>
      <c r="P145" s="2"/>
    </row>
    <row r="146" spans="1:16" x14ac:dyDescent="0.25">
      <c r="A146" s="1"/>
      <c r="B146" s="1"/>
      <c r="C146" s="1"/>
      <c r="D146" s="1"/>
      <c r="E146" s="1"/>
      <c r="F146" s="14"/>
      <c r="G146" s="14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2"/>
      <c r="P147" s="2"/>
    </row>
    <row r="148" spans="1:16" x14ac:dyDescent="0.25">
      <c r="A148" s="2"/>
      <c r="P148" s="2"/>
    </row>
    <row r="149" spans="1:16" x14ac:dyDescent="0.25">
      <c r="A149" s="2"/>
      <c r="P149" s="2"/>
    </row>
    <row r="150" spans="1:16" x14ac:dyDescent="0.25">
      <c r="A150" s="2"/>
      <c r="P150" s="2"/>
    </row>
    <row r="151" spans="1:16" x14ac:dyDescent="0.25">
      <c r="A151" s="2"/>
      <c r="P151" s="2"/>
    </row>
    <row r="152" spans="1:16" x14ac:dyDescent="0.25">
      <c r="A152" s="2"/>
      <c r="P152" s="2"/>
    </row>
    <row r="153" spans="1:16" x14ac:dyDescent="0.25">
      <c r="A153" s="2"/>
      <c r="P153" s="2"/>
    </row>
    <row r="154" spans="1:16" x14ac:dyDescent="0.25">
      <c r="A154" s="2"/>
      <c r="P154" s="2"/>
    </row>
    <row r="155" spans="1:16" x14ac:dyDescent="0.25">
      <c r="A155" s="2"/>
      <c r="P155" s="2"/>
    </row>
    <row r="156" spans="1:16" x14ac:dyDescent="0.25">
      <c r="A156" s="2"/>
      <c r="P156" s="2"/>
    </row>
    <row r="157" spans="1:16" x14ac:dyDescent="0.25">
      <c r="A157" s="2"/>
      <c r="P157" s="2"/>
    </row>
    <row r="158" spans="1:16" x14ac:dyDescent="0.25">
      <c r="A158" s="2"/>
      <c r="P158" s="2"/>
    </row>
    <row r="159" spans="1:16" x14ac:dyDescent="0.25">
      <c r="A159" s="2"/>
      <c r="P159" s="2"/>
    </row>
    <row r="160" spans="1:16" x14ac:dyDescent="0.25">
      <c r="A160" s="2"/>
      <c r="P160" s="2"/>
    </row>
    <row r="161" spans="1:16" x14ac:dyDescent="0.25">
      <c r="A161" s="2"/>
      <c r="P161" s="2"/>
    </row>
    <row r="162" spans="1:16" x14ac:dyDescent="0.25">
      <c r="A162" s="2"/>
      <c r="P162" s="2"/>
    </row>
    <row r="163" spans="1:16" x14ac:dyDescent="0.25">
      <c r="A163" s="2"/>
      <c r="P163" s="2"/>
    </row>
    <row r="164" spans="1:16" x14ac:dyDescent="0.25">
      <c r="A164" s="2"/>
      <c r="P164" s="2"/>
    </row>
    <row r="165" spans="1:16" x14ac:dyDescent="0.25">
      <c r="A165" s="2"/>
      <c r="P165" s="4"/>
    </row>
  </sheetData>
  <mergeCells count="37">
    <mergeCell ref="T8:T9"/>
    <mergeCell ref="B28:B29"/>
    <mergeCell ref="I28:I29"/>
    <mergeCell ref="C28:C29"/>
    <mergeCell ref="D28:D29"/>
    <mergeCell ref="B27:D27"/>
    <mergeCell ref="M8:M9"/>
    <mergeCell ref="R28:R29"/>
    <mergeCell ref="S28:S29"/>
    <mergeCell ref="P8:P9"/>
    <mergeCell ref="Q8:Q9"/>
    <mergeCell ref="R8:R9"/>
    <mergeCell ref="L27:S27"/>
    <mergeCell ref="F27:J27"/>
    <mergeCell ref="F28:F29"/>
    <mergeCell ref="Q28:Q29"/>
    <mergeCell ref="P7:S7"/>
    <mergeCell ref="H2:N3"/>
    <mergeCell ref="B7:F7"/>
    <mergeCell ref="H7:N7"/>
    <mergeCell ref="B8:B9"/>
    <mergeCell ref="C8:C9"/>
    <mergeCell ref="D8:D9"/>
    <mergeCell ref="E8:E9"/>
    <mergeCell ref="F8:F9"/>
    <mergeCell ref="H8:H9"/>
    <mergeCell ref="I8:I9"/>
    <mergeCell ref="J8:J9"/>
    <mergeCell ref="K8:K9"/>
    <mergeCell ref="S8:S9"/>
    <mergeCell ref="L8:L9"/>
    <mergeCell ref="O28:O29"/>
    <mergeCell ref="P28:P29"/>
    <mergeCell ref="J28:J29"/>
    <mergeCell ref="L28:L29"/>
    <mergeCell ref="M28:M29"/>
    <mergeCell ref="N28:N29"/>
  </mergeCells>
  <pageMargins left="0.7" right="0.7" top="0.75" bottom="0.75" header="0.3" footer="0.3"/>
  <pageSetup scale="34" fitToHeight="0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zoomScaleNormal="100" workbookViewId="0">
      <selection activeCell="I16" sqref="I16"/>
    </sheetView>
  </sheetViews>
  <sheetFormatPr defaultRowHeight="15" x14ac:dyDescent="0.25"/>
  <sheetData/>
  <pageMargins left="0.7" right="0.7" top="0.75" bottom="0.75" header="0.3" footer="0.3"/>
  <pageSetup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C6E61D8DB7EE4FB1FDB8A5FB0C6B56" ma:contentTypeVersion="2" ma:contentTypeDescription="Create a new document." ma:contentTypeScope="" ma:versionID="051cbfec8ad8386d4f551cfbd644f45e">
  <xsd:schema xmlns:xsd="http://www.w3.org/2001/XMLSchema" xmlns:xs="http://www.w3.org/2001/XMLSchema" xmlns:p="http://schemas.microsoft.com/office/2006/metadata/properties" xmlns:ns2="e0739c00-098a-4d45-8d70-73745ccd456e" targetNamespace="http://schemas.microsoft.com/office/2006/metadata/properties" ma:root="true" ma:fieldsID="2d9f35e2e8e8065cc74fdd9ae6812f4f" ns2:_="">
    <xsd:import namespace="e0739c00-098a-4d45-8d70-73745ccd4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39c00-098a-4d45-8d70-73745ccd45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D3C2BD-5A51-46B7-9E63-56E2A48DC4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739c00-098a-4d45-8d70-73745ccd4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AE4EF5-588C-439B-BCF2-B7EA8B6B62FA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e0739c00-098a-4d45-8d70-73745ccd456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D058B694-8132-46E1-A6C5-1392684E9E2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Branch-Business</vt:lpstr>
      <vt:lpstr>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 Yuenz</dc:creator>
  <cp:keywords/>
  <dc:description/>
  <cp:lastModifiedBy>Curtis Rand</cp:lastModifiedBy>
  <cp:revision/>
  <cp:lastPrinted>2020-07-28T18:58:30Z</cp:lastPrinted>
  <dcterms:created xsi:type="dcterms:W3CDTF">2017-07-25T13:11:25Z</dcterms:created>
  <dcterms:modified xsi:type="dcterms:W3CDTF">2021-06-17T15:50:38Z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0x010100F9C6E61D8DB7EE4FB1FDB8A5FB0C6B56</vt:lpwstr>
  </property>
</Properties>
</file>